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99" documentId="120_S{2AC9BD13-BADA-5192-A53E-5A8FF88502F6}" xr6:coauthVersionLast="47" xr6:coauthVersionMax="47" xr10:uidLastSave="{ECFD099D-3462-4B37-85D8-CE076C5135C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<sst xmlns="http://schemas.openxmlformats.org/spreadsheetml/2006/main" count="181533" uniqueCount="39145">
  <si>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</si>
  <si>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</si>
  <si>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</si>
  <si>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</si>
  <si>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</si>
  <si>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</si>
  <si>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</si>
  <si>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</si>
  <si>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</si>
  <si>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</si>
  <si>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</si>
  <si>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</si>
  <si>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</si>
  <si>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</si>
  <si>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</si>
  <si>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</si>
  <si>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</si>
  <si>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</si>
  <si>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</si>
  <si>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</si>
  <si>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</si>
  <si>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</si>
  <si>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</si>
  <si>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</si>
  <si>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</si>
  <si>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</si>
  <si>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</si>
  <si>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</si>
  <si>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</si>
  <si>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</si>
  <si>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</si>
  <si>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</si>
  <si>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</si>
  <si>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</si>
  <si>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</si>
  <si>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</si>
  <si>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</si>
  <si>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</si>
  <si>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</si>
  <si>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</si>
  <si>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</si>
  <si>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</si>
  <si>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</si>
  <si>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</si>
  <si>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</si>
  <si>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</si>
  <si>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</si>
  <si>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</si>
  <si>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</si>
  <si>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</si>
  <si>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</si>
  <si>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</si>
  <si>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</si>
  <si>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</si>
  <si>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</si>
  <si>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</si>
  <si>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</si>
  <si>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</si>
  <si>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</si>
  <si>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</si>
  <si>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</si>
  <si>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</si>
  <si>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</si>
  <si>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</si>
  <si>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</si>
  <si>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</si>
  <si>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</si>
  <si>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</si>
  <si>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</si>
  <si>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</si>
  <si>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</si>
  <si>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</si>
  <si>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</si>
  <si>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</si>
  <si>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</si>
  <si>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</si>
  <si>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</si>
  <si>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</si>
  <si>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</si>
  <si>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</si>
  <si>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</si>
  <si>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</si>
  <si>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</si>
  <si>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</si>
  <si>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</si>
  <si>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</si>
  <si>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</si>
  <si>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</si>
  <si>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</si>
  <si>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</si>
  <si>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</si>
  <si>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</si>
  <si>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</si>
  <si>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</si>
  <si>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</si>
  <si>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</si>
  <si>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</si>
  <si>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</si>
  <si>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</si>
  <si>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</si>
  <si>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</si>
  <si>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</si>
  <si>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</si>
  <si>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</si>
  <si>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</si>
  <si>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</si>
  <si>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</si>
  <si>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</si>
  <si>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</si>
  <si>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</si>
  <si>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</si>
  <si>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</si>
  <si>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</si>
  <si>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</si>
  <si>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</si>
  <si>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</si>
  <si>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</si>
  <si>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</si>
  <si>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</si>
  <si>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</si>
  <si>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</si>
  <si>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</si>
  <si>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</si>
  <si>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</si>
  <si>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</si>
  <si>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</si>
  <si>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</si>
  <si>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</si>
  <si>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</si>
  <si>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</si>
  <si>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</si>
  <si>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</si>
  <si>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</si>
  <si>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</si>
  <si>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</si>
  <si>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</si>
  <si>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</si>
  <si>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</si>
  <si>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</si>
  <si>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</si>
  <si>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</si>
  <si>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</si>
  <si>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</si>
  <si>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</si>
  <si>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</si>
  <si>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</si>
  <si>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</si>
  <si>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</si>
  <si>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</si>
  <si>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</si>
  <si>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</si>
  <si>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</si>
  <si>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</si>
  <si>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</si>
  <si>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</si>
  <si>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</si>
  <si>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</si>
  <si>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</si>
  <si>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</si>
  <si>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</si>
  <si>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</si>
  <si>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</si>
  <si>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</si>
  <si>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</si>
  <si>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</si>
  <si>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</si>
  <si>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</si>
  <si>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</si>
  <si>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</si>
  <si>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</si>
  <si>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</si>
  <si>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</si>
  <si>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</si>
  <si>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</si>
  <si>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</si>
  <si>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</si>
  <si>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</si>
  <si>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</si>
  <si>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</si>
  <si>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</si>
  <si>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</si>
  <si>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</si>
  <si>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</si>
  <si>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</si>
  <si>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</si>
  <si>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</si>
  <si>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</si>
  <si>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</si>
  <si>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</si>
  <si>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</si>
  <si>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</si>
  <si>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</si>
  <si>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</si>
  <si>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</si>
  <si>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</si>
  <si>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</si>
  <si>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</si>
  <si>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</si>
  <si>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</si>
  <si>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</si>
  <si>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</si>
  <si>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</si>
  <si>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</si>
  <si>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</si>
  <si>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</si>
  <si>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</si>
  <si>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</si>
  <si>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</si>
  <si>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</si>
  <si>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</si>
  <si>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</si>
  <si>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</si>
  <si>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</si>
  <si>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</si>
  <si>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</si>
  <si>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</si>
  <si>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</si>
  <si>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</si>
  <si>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</si>
  <si>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</si>
  <si>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</si>
  <si>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</si>
  <si>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</si>
  <si>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</si>
  <si>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</si>
  <si>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</si>
  <si>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</si>
  <si>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</si>
  <si>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</si>
  <si>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</si>
  <si>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</si>
  <si>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</si>
  <si>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</si>
  <si>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</si>
  <si>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</si>
  <si>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</si>
  <si>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</si>
  <si>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</si>
  <si>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</si>
  <si>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</si>
  <si>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</si>
  <si>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</si>
  <si>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</si>
  <si>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</si>
  <si>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</si>
  <si>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</si>
  <si>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</si>
  <si>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</si>
  <si>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</si>
  <si>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</si>
  <si>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</si>
  <si>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</si>
  <si>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</si>
  <si>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</si>
  <si>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</si>
  <si>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</si>
  <si>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</si>
  <si>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</si>
  <si>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</si>
  <si>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</si>
  <si>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</si>
  <si>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</si>
  <si>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</si>
  <si>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</si>
  <si>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</si>
  <si>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</si>
  <si>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</si>
  <si>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</si>
  <si>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</si>
  <si>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</si>
  <si>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</si>
  <si>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</si>
  <si>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</si>
  <si>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</si>
  <si>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</si>
  <si>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</si>
  <si>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</si>
  <si>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</si>
  <si>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</si>
  <si>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</si>
  <si>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</si>
  <si>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</si>
  <si>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</si>
  <si>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</si>
  <si>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</si>
  <si>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</si>
  <si>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</si>
  <si>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</si>
  <si>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</si>
  <si>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</si>
  <si>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</si>
  <si>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</si>
  <si>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</si>
  <si>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</si>
  <si>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</si>
  <si>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</si>
  <si>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</si>
  <si>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</si>
  <si>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</si>
  <si>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</si>
  <si>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</si>
  <si>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</si>
  <si>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</si>
  <si>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</si>
  <si>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</si>
  <si>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</si>
  <si>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</si>
  <si>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</si>
  <si>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</si>
  <si>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</si>
  <si>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</si>
  <si>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</si>
  <si>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</si>
  <si>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</si>
  <si>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</si>
  <si>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</si>
  <si>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</si>
  <si>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</si>
  <si>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</si>
  <si>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</si>
  <si>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</si>
  <si>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</si>
  <si>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</si>
  <si>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</si>
  <si>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</si>
  <si>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</si>
  <si>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</si>
  <si>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</si>
  <si>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</si>
  <si>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</si>
  <si>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</si>
  <si>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</si>
  <si>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</si>
  <si>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</si>
  <si>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</si>
  <si>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</si>
  <si>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</si>
  <si>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</si>
  <si>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</si>
  <si>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</si>
  <si>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</si>
  <si>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</si>
  <si>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</si>
  <si>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</si>
  <si>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</si>
  <si>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</si>
  <si>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</si>
  <si>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</si>
  <si>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</si>
  <si>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</si>
  <si>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</si>
  <si>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</si>
  <si>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</si>
  <si>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</si>
  <si>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</si>
  <si>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</si>
  <si>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</si>
  <si>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</si>
  <si>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</si>
  <si>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</si>
  <si>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</si>
  <si>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</si>
  <si>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</si>
  <si>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</si>
  <si>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</si>
  <si>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</si>
  <si>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</si>
  <si>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</si>
  <si>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</si>
  <si>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</si>
  <si>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</si>
  <si>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</si>
  <si>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</si>
  <si>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</si>
  <si>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</si>
  <si>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</si>
  <si>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</si>
  <si>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</si>
  <si>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</si>
  <si>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</si>
  <si>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</si>
  <si>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</si>
  <si>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</si>
  <si>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</si>
  <si>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</si>
  <si>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</si>
  <si>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</si>
  <si>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</si>
  <si>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</si>
  <si>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</si>
  <si>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</si>
  <si>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</si>
  <si>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</si>
  <si>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</si>
  <si>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</si>
  <si>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</si>
  <si>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</si>
  <si>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</si>
  <si>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</si>
  <si>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</si>
  <si>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</si>
  <si>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</si>
  <si>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</si>
  <si>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</si>
  <si>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</si>
  <si>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</si>
  <si>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</si>
  <si>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</si>
  <si>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</si>
  <si>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</si>
  <si>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</si>
  <si>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</si>
  <si>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</si>
  <si>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</si>
  <si>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</si>
  <si>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</si>
  <si>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</si>
  <si>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</si>
  <si>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</si>
  <si>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</si>
  <si>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</si>
  <si>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</si>
  <si>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</si>
  <si>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</si>
  <si>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</si>
  <si>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</si>
  <si>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</si>
  <si>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</si>
  <si>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</si>
  <si>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</si>
  <si>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</si>
  <si>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</si>
  <si>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</si>
  <si>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</si>
  <si>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</si>
  <si>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</si>
  <si>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</si>
  <si>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</si>
  <si>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</si>
  <si>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</si>
  <si>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</si>
  <si>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</si>
  <si>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</si>
  <si>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</si>
  <si>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</si>
  <si>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</si>
  <si>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</si>
  <si>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</si>
  <si>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</si>
  <si>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</si>
  <si>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</si>
  <si>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</si>
  <si>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</si>
  <si>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</si>
  <si>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</si>
  <si>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</si>
  <si>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</si>
  <si>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</si>
  <si>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</si>
  <si>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</si>
  <si>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</si>
  <si>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</si>
  <si>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</si>
  <si>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</si>
  <si>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</si>
  <si>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</si>
  <si>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</si>
  <si>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</si>
  <si>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</si>
  <si>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</si>
  <si>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</si>
  <si>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</si>
  <si>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</si>
  <si>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</si>
  <si>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</si>
  <si>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</si>
  <si>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</si>
  <si>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</si>
  <si>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</si>
  <si>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</si>
  <si>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</si>
  <si>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</si>
  <si>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</si>
  <si>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</si>
  <si>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</si>
  <si>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</si>
  <si>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</si>
  <si>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</si>
  <si>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</si>
  <si>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</si>
  <si>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</si>
  <si>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</si>
  <si>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</si>
  <si>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</si>
  <si>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</si>
  <si>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</si>
  <si>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</si>
  <si>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</si>
  <si>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</si>
  <si>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</si>
  <si>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</si>
  <si>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</si>
  <si>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</si>
  <si>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</si>
  <si>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</si>
  <si>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</si>
  <si>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</si>
  <si>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</si>
  <si>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</si>
  <si>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</si>
  <si>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</si>
  <si>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</si>
  <si>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</si>
  <si>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</si>
  <si>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</si>
  <si>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</si>
  <si>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</si>
  <si>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</si>
  <si>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</si>
  <si>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</si>
  <si>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</si>
  <si>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</si>
  <si>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</si>
  <si>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</si>
  <si>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</si>
  <si>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</si>
  <si>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</si>
  <si>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</si>
  <si>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</si>
  <si>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</si>
  <si>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</si>
  <si>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</si>
  <si>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</si>
  <si>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</si>
  <si>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</si>
  <si>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</si>
  <si>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</si>
  <si>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</si>
  <si>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</si>
  <si>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</si>
  <si>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</si>
  <si>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</si>
  <si>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</si>
  <si>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</si>
  <si>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</si>
  <si>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</si>
  <si>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</si>
  <si>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</si>
  <si>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</si>
  <si>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</si>
  <si>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</si>
  <si>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</si>
  <si>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</si>
  <si>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</si>
  <si>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</si>
  <si>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</si>
  <si>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</si>
  <si>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</si>
  <si>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</si>
  <si>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</si>
  <si>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</si>
  <si>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</si>
  <si>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</si>
  <si>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</si>
  <si>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</si>
  <si>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</si>
  <si>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</si>
  <si>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</si>
  <si>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</si>
  <si>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</si>
  <si>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</si>
  <si>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</si>
  <si>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</si>
  <si>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</si>
  <si>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</si>
  <si>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</si>
  <si>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</si>
  <si>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</si>
  <si>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</si>
  <si>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</si>
  <si>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</si>
  <si>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</si>
  <si>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</si>
  <si>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</si>
  <si>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</si>
  <si>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</si>
  <si>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</si>
  <si>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</si>
  <si>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</si>
  <si>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</si>
  <si>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</si>
  <si>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</si>
  <si>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</si>
  <si>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</si>
  <si>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</si>
  <si>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</si>
  <si>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</si>
  <si>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</si>
  <si>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</si>
  <si>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</si>
  <si>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</si>
  <si>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</si>
  <si>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</si>
  <si>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</si>
  <si>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</si>
  <si>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</si>
  <si>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</si>
  <si>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</si>
  <si>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</si>
  <si>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</si>
  <si>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</si>
  <si>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</si>
  <si>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</si>
  <si>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</si>
  <si>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</si>
  <si>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</si>
  <si>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</si>
  <si>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</si>
  <si>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</si>
  <si>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</si>
  <si>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</si>
  <si>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</si>
  <si>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</si>
  <si>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</si>
  <si>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</si>
  <si>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</si>
  <si>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</si>
  <si>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</si>
  <si>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</si>
  <si>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</si>
  <si>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</si>
  <si>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</si>
  <si>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</si>
  <si>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</si>
  <si>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</si>
  <si>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</si>
  <si>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</si>
  <si>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</si>
  <si>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</si>
  <si>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</si>
  <si>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</si>
  <si>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</si>
  <si>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</si>
  <si>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</si>
  <si>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</si>
  <si>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</si>
  <si>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</si>
  <si>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</si>
  <si>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</si>
  <si>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</si>
  <si>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</si>
  <si>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</si>
  <si>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</si>
  <si>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</si>
  <si>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</si>
  <si>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</si>
  <si>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</si>
  <si>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</si>
  <si>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</si>
  <si>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</si>
  <si>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</si>
  <si>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</si>
  <si>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</si>
  <si>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</si>
  <si>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</si>
  <si>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</si>
  <si>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</si>
  <si>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</si>
  <si>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</si>
  <si>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</si>
  <si>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</si>
  <si>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</si>
  <si>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</si>
  <si>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</si>
  <si>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</si>
  <si>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</si>
  <si>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</si>
  <si>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</si>
  <si>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</si>
  <si>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</si>
  <si>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</si>
  <si>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</si>
  <si>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</si>
  <si>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</si>
  <si>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</si>
  <si>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</si>
  <si>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</si>
  <si>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</si>
  <si>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</si>
  <si>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</si>
  <si>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</si>
  <si>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</si>
  <si>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</si>
  <si>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</si>
  <si>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</si>
  <si>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</si>
  <si>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</si>
  <si>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</si>
  <si>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</si>
  <si>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</si>
  <si>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</si>
  <si>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</si>
  <si>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</si>
  <si>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</si>
  <si>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</si>
  <si>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</si>
  <si>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</si>
  <si>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</si>
  <si>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</si>
  <si>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</si>
  <si>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</si>
  <si>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</si>
  <si>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</si>
  <si>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</si>
  <si>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</si>
  <si>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</si>
  <si>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</si>
  <si>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</si>
  <si>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</si>
  <si>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</si>
  <si>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</si>
  <si>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</si>
  <si>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</si>
  <si>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</si>
  <si>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</si>
  <si>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</si>
  <si>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</si>
  <si>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</si>
  <si>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</si>
  <si>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</si>
  <si>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</si>
  <si>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</si>
  <si>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</si>
  <si>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</si>
  <si>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</si>
  <si>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</si>
  <si>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</si>
  <si>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</si>
  <si>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</si>
  <si>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</si>
  <si>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</si>
  <si>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</si>
  <si>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</si>
  <si>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</si>
  <si>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</si>
  <si>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</si>
  <si>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</si>
  <si>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</si>
  <si>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</si>
  <si>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</si>
  <si>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</si>
  <si>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</si>
  <si>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</si>
  <si>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</si>
  <si>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</si>
  <si>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</si>
  <si>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</si>
  <si>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</si>
  <si>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</si>
  <si>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</si>
  <si>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</si>
  <si>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</si>
  <si>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</si>
  <si>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</si>
  <si>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</si>
  <si>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</si>
  <si>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</si>
  <si>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</si>
  <si>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</si>
  <si>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</si>
  <si>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</si>
  <si>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</si>
  <si>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</si>
  <si>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</si>
  <si>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</si>
  <si>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</si>
  <si>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</si>
  <si>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</si>
  <si>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</si>
  <si>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</si>
  <si>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</si>
  <si>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</si>
  <si>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</si>
  <si>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</si>
  <si>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</si>
  <si>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</si>
  <si>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</si>
  <si>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</si>
  <si>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</si>
  <si>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</si>
  <si>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</si>
  <si>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</si>
  <si>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</si>
  <si>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</si>
  <si>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</si>
  <si>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</si>
  <si>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</si>
  <si>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</si>
  <si>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</si>
  <si>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</si>
  <si>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</si>
  <si>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</si>
  <si>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</si>
  <si>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</si>
  <si>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</si>
  <si>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</si>
  <si>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</si>
  <si>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</si>
  <si>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</si>
  <si>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</si>
  <si>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</si>
  <si>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</si>
  <si>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</si>
  <si>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</si>
  <si>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</si>
  <si>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</si>
  <si>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</si>
  <si>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</si>
  <si>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</si>
  <si>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</si>
  <si>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</si>
  <si>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</si>
  <si>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</si>
  <si>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</si>
  <si>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</si>
  <si>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</si>
  <si>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</si>
  <si>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</si>
  <si>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</si>
  <si>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</si>
  <si>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</si>
  <si>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</si>
  <si>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</si>
  <si>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</si>
  <si>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</si>
  <si>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</si>
  <si>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</si>
  <si>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</si>
  <si>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</si>
  <si>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</si>
  <si>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</si>
  <si>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</si>
  <si>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</si>
  <si>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</si>
  <si>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</si>
  <si>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</si>
  <si>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</si>
  <si>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</si>
  <si>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</si>
  <si>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</si>
  <si>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</si>
  <si>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</si>
  <si>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</si>
  <si>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</si>
  <si>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</si>
  <si>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</si>
  <si>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</si>
  <si>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</si>
  <si>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</si>
  <si>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</si>
  <si>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</si>
  <si>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</si>
  <si>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</si>
  <si>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</si>
  <si>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</si>
  <si>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</si>
  <si>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</si>
  <si>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</si>
  <si>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</si>
  <si>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</si>
  <si>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</si>
  <si>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</si>
  <si>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</si>
  <si>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</si>
  <si>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</si>
  <si>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</si>
  <si>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</si>
  <si>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</si>
  <si>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</si>
  <si>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</si>
  <si>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</si>
  <si>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</si>
  <si>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</si>
  <si>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</si>
  <si>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</si>
  <si>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</si>
  <si>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</si>
  <si>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</si>
  <si>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</si>
  <si>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</si>
  <si>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</si>
  <si>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</si>
  <si>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</si>
  <si>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</si>
  <si>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</si>
  <si>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</si>
  <si>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</si>
  <si>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</si>
  <si>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</si>
  <si>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</si>
  <si>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</si>
  <si>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</si>
  <si>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</si>
  <si>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</si>
  <si>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</si>
  <si>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</si>
  <si>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</si>
  <si>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</si>
  <si>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</si>
  <si>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</si>
  <si>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</si>
  <si>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</si>
  <si>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</si>
  <si>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</si>
  <si>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</si>
  <si>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</si>
  <si>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</si>
  <si>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</si>
  <si>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</si>
  <si>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</si>
  <si>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</si>
  <si>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</si>
  <si>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</si>
  <si>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</si>
  <si>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</si>
  <si>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</si>
  <si>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</si>
  <si>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</si>
  <si>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</si>
  <si>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</si>
  <si>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</si>
  <si>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</si>
  <si>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</si>
  <si>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</si>
  <si>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</si>
  <si>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</si>
  <si>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</si>
  <si>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</si>
  <si>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</si>
  <si>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</si>
  <si>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</si>
  <si>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</si>
  <si>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</si>
  <si>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</si>
  <si>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</si>
  <si>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</si>
  <si>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</si>
  <si>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</si>
  <si>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</si>
  <si>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</si>
  <si>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</si>
  <si>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</si>
  <si>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</si>
  <si>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</si>
  <si>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</si>
  <si>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</si>
  <si>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</si>
  <si>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</si>
  <si>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</si>
  <si>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</si>
  <si>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</si>
  <si>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</si>
  <si>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</si>
  <si>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</si>
  <si>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</si>
  <si>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</si>
  <si>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</si>
  <si>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</si>
  <si>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</si>
  <si>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</si>
  <si>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</si>
  <si>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</si>
  <si>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</si>
  <si>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</si>
  <si>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</si>
  <si>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</si>
  <si>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</si>
  <si>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</si>
  <si>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</si>
  <si>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</si>
  <si>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</si>
  <si>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</si>
  <si>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</si>
  <si>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</si>
  <si>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</si>
  <si>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</si>
  <si>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</si>
  <si>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</si>
  <si>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</si>
  <si>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</si>
  <si>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</si>
  <si>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</si>
  <si>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</si>
  <si>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</si>
  <si>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</si>
  <si>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</si>
  <si>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</si>
  <si>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</si>
  <si>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</si>
  <si>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</si>
  <si>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</si>
  <si>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</si>
  <si>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</si>
  <si>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</si>
  <si>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</si>
  <si>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</si>
  <si>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</si>
  <si>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</si>
  <si>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</si>
  <si>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</si>
  <si>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</si>
  <si>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</si>
  <si>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</si>
  <si>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</si>
  <si>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</si>
  <si>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</si>
  <si>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</si>
  <si>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</si>
  <si>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</si>
  <si>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</si>
  <si>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</si>
  <si>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</si>
  <si>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</si>
  <si>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</si>
  <si>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</si>
  <si>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</si>
  <si>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</si>
  <si>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</si>
  <si>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</si>
  <si>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</si>
  <si>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</si>
  <si>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</si>
  <si>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</si>
  <si>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</si>
  <si>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</si>
  <si>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</si>
  <si>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</si>
  <si>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</si>
  <si>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</si>
  <si>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</si>
  <si>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</si>
  <si>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</si>
  <si>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</si>
  <si>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</si>
  <si>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</si>
  <si>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</si>
  <si>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</si>
  <si>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</si>
  <si>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</si>
  <si>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</si>
  <si>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</si>
  <si>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</si>
  <si>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</si>
  <si>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</si>
  <si>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</si>
  <si>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</si>
  <si>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</si>
  <si>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</si>
  <si>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</si>
  <si>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</si>
  <si>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</si>
  <si>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</si>
  <si>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</si>
  <si>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</si>
  <si>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</si>
  <si>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</si>
  <si>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</si>
  <si>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</si>
  <si>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</si>
  <si>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</si>
  <si>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</si>
  <si>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</si>
  <si>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</si>
  <si>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</si>
  <si>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</si>
  <si>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</si>
  <si>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</si>
  <si>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</si>
  <si>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</si>
  <si>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</si>
  <si>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</si>
  <si>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</si>
  <si>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</si>
  <si>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</si>
  <si>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</si>
  <si>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</si>
  <si>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</si>
  <si>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</si>
  <si>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</si>
  <si>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</si>
  <si>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</si>
  <si>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</si>
  <si>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</si>
  <si>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</si>
  <si>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</si>
  <si>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</si>
  <si>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</si>
  <si>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</si>
  <si>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</si>
  <si>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</si>
  <si>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</si>
  <si>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</si>
  <si>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</si>
  <si>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</si>
  <si>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</si>
  <si>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</si>
  <si>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</si>
  <si>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</si>
  <si>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</si>
  <si>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</si>
  <si>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</si>
  <si>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</si>
  <si>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</si>
  <si>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</si>
  <si>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</si>
  <si>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</si>
  <si>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</si>
  <si>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</si>
  <si>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</si>
  <si>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</si>
  <si>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</si>
  <si>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</si>
  <si>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</si>
  <si>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</si>
  <si>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</si>
  <si>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</si>
  <si>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</si>
  <si>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</si>
  <si>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</si>
  <si>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</si>
  <si>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</si>
  <si>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</si>
  <si>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</si>
  <si>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</si>
  <si>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</si>
  <si>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</si>
  <si>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</si>
  <si>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</si>
  <si>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</si>
  <si>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</si>
  <si>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</si>
  <si>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</si>
  <si>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</si>
  <si>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</si>
  <si>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</si>
  <si>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</si>
  <si>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</si>
  <si>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</si>
  <si>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</si>
  <si>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</si>
  <si>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</si>
  <si>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</si>
  <si>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</si>
  <si>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</si>
  <si>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</si>
  <si>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</si>
  <si>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</si>
  <si>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</si>
  <si>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</si>
  <si>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</si>
  <si>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</si>
  <si>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</si>
  <si>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</si>
  <si>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</si>
  <si>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</si>
  <si>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</si>
  <si>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</si>
  <si>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</si>
  <si>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</si>
  <si>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</si>
  <si>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</si>
  <si>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</si>
  <si>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</si>
  <si>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</si>
  <si>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</si>
  <si>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</si>
  <si>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</si>
  <si>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</si>
  <si>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</si>
  <si>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</si>
  <si>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</si>
  <si>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</si>
  <si>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</si>
  <si>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</si>
  <si>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</si>
  <si>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</si>
  <si>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</si>
  <si>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</si>
  <si>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</si>
  <si>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</si>
  <si>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</si>
  <si>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</si>
  <si>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</si>
  <si>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</si>
  <si>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</si>
  <si>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</si>
  <si>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</si>
  <si>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</si>
  <si>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</si>
  <si>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</si>
  <si>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</si>
  <si>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</si>
  <si>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</si>
  <si>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</si>
  <si>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</si>
  <si>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</si>
  <si>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</si>
  <si>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</si>
  <si>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</si>
  <si>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</si>
  <si>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</si>
  <si>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</si>
  <si>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</si>
  <si>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</si>
  <si>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</si>
  <si>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</si>
  <si>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</si>
  <si>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</si>
  <si>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</si>
  <si>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</si>
  <si>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</si>
  <si>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</si>
  <si>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</si>
  <si>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</si>
  <si>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</si>
  <si>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</si>
  <si>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</si>
  <si>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</si>
  <si>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</si>
  <si>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</si>
  <si>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</si>
  <si>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</si>
  <si>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</si>
  <si>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</si>
  <si>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</si>
  <si>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</si>
  <si>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</si>
  <si>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</si>
  <si>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</si>
  <si>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</si>
  <si>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</si>
  <si>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</si>
  <si>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</si>
  <si>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</si>
  <si>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</si>
  <si>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</si>
  <si>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</si>
  <si>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</si>
  <si>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</si>
  <si>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</si>
  <si>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</si>
  <si>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</si>
  <si>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</si>
  <si>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</si>
  <si>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</si>
  <si>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</si>
  <si>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</si>
  <si>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</si>
  <si>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</si>
  <si>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</si>
  <si>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</si>
  <si>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</si>
  <si>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</si>
  <si>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</si>
  <si>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</si>
  <si>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</si>
  <si>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</si>
  <si>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</si>
  <si>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</si>
  <si>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</si>
  <si>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</si>
  <si>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</si>
  <si>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</si>
  <si>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</si>
  <si>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</si>
  <si>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</si>
  <si>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</si>
  <si>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</si>
  <si>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</si>
  <si>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</si>
  <si>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</si>
  <si>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</si>
  <si>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</si>
  <si>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</si>
  <si>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</si>
  <si>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</si>
  <si>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</si>
  <si>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</si>
  <si>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</si>
  <si>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</si>
  <si>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</si>
  <si>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</si>
  <si>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</si>
  <si>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</si>
  <si>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</si>
  <si>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</si>
  <si>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</si>
  <si>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</si>
  <si>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</si>
  <si>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</si>
  <si>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</si>
  <si>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</si>
  <si>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</si>
  <si>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</si>
  <si>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</si>
  <si>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</si>
  <si>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</si>
  <si>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</si>
  <si>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</si>
  <si>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</si>
  <si>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</si>
  <si>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</si>
  <si>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</si>
  <si>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</si>
  <si>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</si>
  <si>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</si>
  <si>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</si>
  <si>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</si>
  <si>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</si>
  <si>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</si>
  <si>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</si>
  <si>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</si>
  <si>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</si>
  <si>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</si>
  <si>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</si>
  <si>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</si>
  <si>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</si>
  <si>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</si>
  <si>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</si>
  <si>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</si>
  <si>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</si>
  <si>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</si>
  <si>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</si>
  <si>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</si>
  <si>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</si>
  <si>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</si>
  <si>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</si>
  <si>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</si>
  <si>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</si>
  <si>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</si>
  <si>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</si>
  <si>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</si>
  <si>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</si>
  <si>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</si>
  <si>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</si>
  <si>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</si>
  <si>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</si>
  <si>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</si>
  <si>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</si>
  <si>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</si>
  <si>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</si>
  <si>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</si>
  <si>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</si>
  <si>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</si>
  <si>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</si>
  <si>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</si>
  <si>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</si>
  <si>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</si>
  <si>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</si>
  <si>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</si>
  <si>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</si>
  <si>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</si>
  <si>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</si>
  <si>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</si>
  <si>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</si>
  <si>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</si>
  <si>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</si>
  <si>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</si>
  <si>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</si>
  <si>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</si>
  <si>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</si>
  <si>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</si>
  <si>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</si>
  <si>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</si>
  <si>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</si>
  <si>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</si>
  <si>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</si>
  <si>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</si>
  <si>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</si>
  <si>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</si>
  <si>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</si>
  <si>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</si>
  <si>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</si>
  <si>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</si>
  <si>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</si>
  <si>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</si>
  <si>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</si>
  <si>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</si>
  <si>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</si>
  <si>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</si>
  <si>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</si>
  <si>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</si>
  <si>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</si>
  <si>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</si>
  <si>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</si>
  <si>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</si>
  <si>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</si>
  <si>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</si>
  <si>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</si>
  <si>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</si>
  <si>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</si>
  <si>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</si>
  <si>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</si>
  <si>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</si>
  <si>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</si>
  <si>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</si>
  <si>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</si>
  <si>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</si>
  <si>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</si>
  <si>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</si>
  <si>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</si>
  <si>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</si>
  <si>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</si>
  <si>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</si>
  <si>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</si>
  <si>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</si>
  <si>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</si>
  <si>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</si>
  <si>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</si>
  <si>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</si>
  <si>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</si>
  <si>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</si>
  <si>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</si>
  <si>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</si>
  <si>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</si>
  <si>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</si>
  <si>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</si>
  <si>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</si>
  <si>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</si>
  <si>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</si>
  <si>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</si>
  <si>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</si>
  <si>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</si>
  <si>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</si>
  <si>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</si>
  <si>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</si>
  <si>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</si>
  <si>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</si>
  <si>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</si>
  <si>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</si>
  <si>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</si>
  <si>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</si>
  <si>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</si>
  <si>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</si>
  <si>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</si>
  <si>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</si>
  <si>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</si>
  <si>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</si>
  <si>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</si>
  <si>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</si>
  <si>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</si>
  <si>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</si>
  <si>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</si>
  <si>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</si>
  <si>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</si>
  <si>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</si>
  <si>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</si>
  <si>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</si>
  <si>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</si>
  <si>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</si>
  <si>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</si>
  <si>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</si>
  <si>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</si>
  <si>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</si>
  <si>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</si>
  <si>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</si>
  <si>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</si>
  <si>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</si>
  <si>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</si>
  <si>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</si>
  <si>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</si>
  <si>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</si>
  <si>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</si>
  <si>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</si>
  <si>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</si>
  <si>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</si>
  <si>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</si>
  <si>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</si>
  <si>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</si>
  <si>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</si>
  <si>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</si>
  <si>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</si>
  <si>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</si>
  <si>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</si>
  <si>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</si>
  <si>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</si>
  <si>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</si>
  <si>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</si>
  <si>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</si>
  <si>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</si>
  <si>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</si>
  <si>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</si>
  <si>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</si>
  <si>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</si>
  <si>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</si>
  <si>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</si>
  <si>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</si>
  <si>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</si>
  <si>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</si>
  <si>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</si>
  <si>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</si>
  <si>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</si>
  <si>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</si>
  <si>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</si>
  <si>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</si>
  <si>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</si>
  <si>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</si>
  <si>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</si>
  <si>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</si>
  <si>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</si>
  <si>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</si>
  <si>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</si>
  <si>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</si>
  <si>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</si>
  <si>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</si>
  <si>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</si>
  <si>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</si>
  <si>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</si>
  <si>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</si>
  <si>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</si>
  <si>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</si>
  <si>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</si>
  <si>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</si>
  <si>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</si>
  <si>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</si>
  <si>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</si>
  <si>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</si>
  <si>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</si>
  <si>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</si>
  <si>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</si>
  <si>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</si>
  <si>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</si>
  <si>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</si>
  <si>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</si>
  <si>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</si>
  <si>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</si>
  <si>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</si>
  <si>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</si>
  <si>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</si>
  <si>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</si>
  <si>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</si>
  <si>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</si>
  <si>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</si>
  <si>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</si>
  <si>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</si>
  <si>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</si>
  <si>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</si>
  <si>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</si>
  <si>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</si>
  <si>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</si>
  <si>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</si>
  <si>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</si>
  <si>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</si>
  <si>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</si>
  <si>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</si>
  <si>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</si>
  <si>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</si>
  <si>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</si>
  <si>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</si>
  <si>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</si>
  <si>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</si>
  <si>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</si>
  <si>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</si>
  <si>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</si>
  <si>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</si>
  <si>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</si>
  <si>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</si>
  <si>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</si>
  <si>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</si>
  <si>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</si>
  <si>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</si>
  <si>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</si>
  <si>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</si>
  <si>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</si>
  <si>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</si>
  <si>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</si>
  <si>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</si>
  <si>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</si>
  <si>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</si>
  <si>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</si>
  <si>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</si>
  <si>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</si>
  <si>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</si>
  <si>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</si>
  <si>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</si>
  <si>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</si>
  <si>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</si>
  <si>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</si>
  <si>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</si>
  <si>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</si>
  <si>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</si>
  <si>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</si>
  <si>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</si>
  <si>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</si>
  <si>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</si>
  <si>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</si>
  <si>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</si>
  <si>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</si>
  <si>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</si>
  <si>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</si>
  <si>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</si>
  <si>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</si>
  <si>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</si>
  <si>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</si>
  <si>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</si>
  <si>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</si>
  <si>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</si>
  <si>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</si>
  <si>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</si>
  <si>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</si>
  <si>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</si>
  <si>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</si>
  <si>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</si>
  <si>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</si>
  <si>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</si>
  <si>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</si>
  <si>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</si>
  <si>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</si>
  <si>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</si>
  <si>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</si>
  <si>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</si>
  <si>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</si>
  <si>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</si>
  <si>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</si>
  <si>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</si>
  <si>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</si>
  <si>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</si>
  <si>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</si>
  <si>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</si>
  <si>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</si>
  <si>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</si>
  <si>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</si>
  <si>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</si>
  <si>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</si>
  <si>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</si>
  <si>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</si>
  <si>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</si>
  <si>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</si>
  <si>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</si>
  <si>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</si>
  <si>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</si>
  <si>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</si>
  <si>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</si>
  <si>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</si>
  <si>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</si>
  <si>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</si>
  <si>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</si>
  <si>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</si>
  <si>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</si>
  <si>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</si>
  <si>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</si>
  <si>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</si>
  <si>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</si>
  <si>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</si>
  <si>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</si>
  <si>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</si>
  <si>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</si>
  <si>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</si>
  <si>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</si>
  <si>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</si>
  <si>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</si>
  <si>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</si>
  <si>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</si>
  <si>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</si>
  <si>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</si>
  <si>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</si>
  <si>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</si>
  <si>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</si>
  <si>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</si>
  <si>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</si>
  <si>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</si>
  <si>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</si>
  <si>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</si>
  <si>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</si>
  <si>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</si>
  <si>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</si>
  <si>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</si>
  <si>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</si>
  <si>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</si>
  <si>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</si>
  <si>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</si>
  <si>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</si>
  <si>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</si>
  <si>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</si>
  <si>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</si>
  <si>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</si>
  <si>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</si>
  <si>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</si>
  <si>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</si>
  <si>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</si>
  <si>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</si>
  <si>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</si>
  <si>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</si>
  <si>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</si>
  <si>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</si>
  <si>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</si>
  <si>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</si>
  <si>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</si>
  <si>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</si>
  <si>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</si>
  <si>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</si>
  <si>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</si>
  <si>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</si>
  <si>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</si>
  <si>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</si>
  <si>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</si>
  <si>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</si>
  <si>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</si>
  <si>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</si>
  <si>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</si>
  <si>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</si>
  <si>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</si>
  <si>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</si>
  <si>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</si>
  <si>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</si>
  <si>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</si>
  <si>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</si>
  <si>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</si>
  <si>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</si>
  <si>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</si>
  <si>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</si>
  <si>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</si>
  <si>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</si>
  <si>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</si>
  <si>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</si>
  <si>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</si>
  <si>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</si>
  <si>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</si>
  <si>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</si>
  <si>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</si>
  <si>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</si>
  <si>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</si>
  <si>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</si>
  <si>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</si>
  <si>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</si>
  <si>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</si>
  <si>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</si>
  <si>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</si>
  <si>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</si>
  <si>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</si>
  <si>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</si>
  <si>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</si>
  <si>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</si>
  <si>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</si>
  <si>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</si>
  <si>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</si>
  <si>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</si>
  <si>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</si>
  <si>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</si>
  <si>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</si>
  <si>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</si>
  <si>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</si>
  <si>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</si>
  <si>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</si>
  <si>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</si>
  <si>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</si>
  <si>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</si>
  <si>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</si>
  <si>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</si>
  <si>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</si>
  <si>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</si>
  <si>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</si>
  <si>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</si>
  <si>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</si>
  <si>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</si>
  <si>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</si>
  <si>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</si>
  <si>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</si>
  <si>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</si>
  <si>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</si>
  <si>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</si>
  <si>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</si>
  <si>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</si>
  <si>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</si>
  <si>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</si>
  <si>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</si>
  <si>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</si>
  <si>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</si>
  <si>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</si>
  <si>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</si>
  <si>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</si>
  <si>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</si>
  <si>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</si>
  <si>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</si>
  <si>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</si>
  <si>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</si>
  <si>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</si>
  <si>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</si>
  <si>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</si>
  <si>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</si>
  <si>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</si>
  <si>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</si>
  <si>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</si>
  <si>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</si>
  <si>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</si>
  <si>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</si>
  <si>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</si>
  <si>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</si>
  <si>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</si>
  <si>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</si>
  <si>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</si>
  <si>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</si>
  <si>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</si>
  <si>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</si>
  <si>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</si>
  <si>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</si>
  <si>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</si>
  <si>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</si>
  <si>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</si>
  <si>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</si>
  <si>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</si>
  <si>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</si>
  <si>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</si>
  <si>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</si>
  <si>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</si>
  <si>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</si>
  <si>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</si>
  <si>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</si>
  <si>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</si>
  <si>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</si>
  <si>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</si>
  <si>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</si>
  <si>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</si>
  <si>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</si>
  <si>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</si>
  <si>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</si>
  <si>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</si>
  <si>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</si>
  <si>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</si>
  <si>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</si>
  <si>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</si>
  <si>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</si>
  <si>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</si>
  <si>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</si>
  <si>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</si>
  <si>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</si>
  <si>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</si>
  <si>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</si>
  <si>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</si>
  <si>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</si>
  <si>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</si>
  <si>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</si>
  <si>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</si>
  <si>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</si>
  <si>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</si>
  <si>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</si>
  <si>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</si>
  <si>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</si>
  <si>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</si>
  <si>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</si>
  <si>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</si>
  <si>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</si>
  <si>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</si>
  <si>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</si>
  <si>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</si>
  <si>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</si>
  <si>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</si>
  <si>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</si>
  <si>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</si>
  <si>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</si>
  <si>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</si>
  <si>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</si>
  <si>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</si>
  <si>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</si>
  <si>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</si>
  <si>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</si>
  <si>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</si>
  <si>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</si>
  <si>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</si>
  <si>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</si>
  <si>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</si>
  <si>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</si>
  <si>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</si>
  <si>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</si>
  <si>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</si>
  <si>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</si>
  <si>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</si>
  <si>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</si>
  <si>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</si>
  <si>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</si>
  <si>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</si>
  <si>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</si>
  <si>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</si>
  <si>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</si>
  <si>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</si>
  <si>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</si>
  <si>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</si>
  <si>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</si>
  <si>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</si>
  <si>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</si>
  <si>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</si>
  <si>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</si>
  <si>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</si>
  <si>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</si>
  <si>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</si>
  <si>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</si>
  <si>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</si>
  <si>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</si>
  <si>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</si>
  <si>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</si>
  <si>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</si>
  <si>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</si>
  <si>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</si>
  <si>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</si>
  <si>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</si>
  <si>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</si>
  <si>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</si>
  <si>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</si>
  <si>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</si>
  <si>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</si>
  <si>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</si>
  <si>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</si>
  <si>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</si>
  <si>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</si>
  <si>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</si>
  <si>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</si>
  <si>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</si>
  <si>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</si>
  <si>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</si>
  <si>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</si>
  <si>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</si>
  <si>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</si>
  <si>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</si>
  <si>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</si>
  <si>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</si>
  <si>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</si>
  <si>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</si>
  <si>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</si>
  <si>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</si>
  <si>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</si>
  <si>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</si>
  <si>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</si>
  <si>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</si>
  <si>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</si>
  <si>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</si>
  <si>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</si>
  <si>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</si>
  <si>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</si>
  <si>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</si>
  <si>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</si>
  <si>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</si>
  <si>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</si>
  <si>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</si>
  <si>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</si>
  <si>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</si>
  <si>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</si>
  <si>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</si>
  <si>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</si>
  <si>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</si>
  <si>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</si>
  <si>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</si>
  <si>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</si>
  <si>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</si>
  <si>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</si>
  <si>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</si>
  <si>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</si>
  <si>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</si>
  <si>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</si>
  <si>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</si>
  <si>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</si>
  <si>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</si>
  <si>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</si>
  <si>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</si>
  <si>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</si>
  <si>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</si>
  <si>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</si>
  <si>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</si>
  <si>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</si>
  <si>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</si>
  <si>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</si>
  <si>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</si>
  <si>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</si>
  <si>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</si>
  <si>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</si>
  <si>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</si>
  <si>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</si>
  <si>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</si>
  <si>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</si>
  <si>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</si>
  <si>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</si>
  <si>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</si>
  <si>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</si>
  <si>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</si>
  <si>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</si>
  <si>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</si>
  <si>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</si>
  <si>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</si>
  <si>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</si>
  <si>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</si>
  <si>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</si>
  <si>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</si>
  <si>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</si>
  <si>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</si>
  <si>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</si>
  <si>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</si>
  <si>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</si>
  <si>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</si>
  <si>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</si>
  <si>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</si>
  <si>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</si>
  <si>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</si>
  <si>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</si>
  <si>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</si>
  <si>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</si>
  <si>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</si>
  <si>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</si>
  <si>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</si>
  <si>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</si>
  <si>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</si>
  <si>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</si>
  <si>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</si>
  <si>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</si>
  <si>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</si>
  <si>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</si>
  <si>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</si>
  <si>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</si>
  <si>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</si>
  <si>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</si>
  <si>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</si>
  <si>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</si>
  <si>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</si>
  <si>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</si>
  <si>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</si>
  <si>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</si>
  <si>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</si>
  <si>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</si>
  <si>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</si>
  <si>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</si>
  <si>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</si>
  <si>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</si>
  <si>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</si>
  <si>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</si>
  <si>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</si>
  <si>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</si>
  <si>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</si>
  <si>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</si>
  <si>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</si>
  <si>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</si>
  <si>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</si>
  <si>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</si>
  <si>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</si>
  <si>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</si>
  <si>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</si>
  <si>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</si>
  <si>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</si>
  <si>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</si>
  <si>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</si>
  <si>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</si>
  <si>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</si>
  <si>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</si>
  <si>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</si>
  <si>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</si>
  <si>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</si>
  <si>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</si>
  <si>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</si>
  <si>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</si>
  <si>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</si>
  <si>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</si>
  <si>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</si>
  <si>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</si>
  <si>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</si>
  <si>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</si>
  <si>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</si>
  <si>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</si>
  <si>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</si>
  <si>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</si>
  <si>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</si>
  <si>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</si>
  <si>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</si>
  <si>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</si>
  <si>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</si>
  <si>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</si>
  <si>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</si>
  <si>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</si>
  <si>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</si>
  <si>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</si>
  <si>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</si>
  <si>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</si>
  <si>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</si>
  <si>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</si>
  <si>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</si>
  <si>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</si>
  <si>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</si>
  <si>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</si>
  <si>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</si>
  <si>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</si>
  <si>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</si>
  <si>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</si>
  <si>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</si>
  <si>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</si>
  <si>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</si>
  <si>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</si>
  <si>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</si>
  <si>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</si>
  <si>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</si>
  <si>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</si>
  <si>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</si>
  <si>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</si>
  <si>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</si>
  <si>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</si>
  <si>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</si>
  <si>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</si>
  <si>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</si>
  <si>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</si>
  <si>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</si>
  <si>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</si>
  <si>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</si>
  <si>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</si>
  <si>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</si>
  <si>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</si>
  <si>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</si>
  <si>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</si>
  <si>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</si>
  <si>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</si>
  <si>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</si>
  <si>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</si>
  <si>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</si>
  <si>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</si>
  <si>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</si>
  <si>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</si>
  <si>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</si>
  <si>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</si>
  <si>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</si>
  <si>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</si>
  <si>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</si>
  <si>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</si>
  <si>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</si>
  <si>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</si>
  <si>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</si>
  <si>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</si>
  <si>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</si>
  <si>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</si>
  <si>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</si>
  <si>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</si>
  <si>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</si>
  <si>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</si>
  <si>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</si>
  <si>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</si>
  <si>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</si>
  <si>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</si>
  <si>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</si>
  <si>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</si>
  <si>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</si>
  <si>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</si>
  <si>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</si>
  <si>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</si>
  <si>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</si>
  <si>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</si>
  <si>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</si>
  <si>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</si>
  <si>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</si>
  <si>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</si>
  <si>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</si>
  <si>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</si>
  <si>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</si>
  <si>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</si>
  <si>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</si>
  <si>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</si>
  <si>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</si>
  <si>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</si>
  <si>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</si>
  <si>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</si>
  <si>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</si>
  <si>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</si>
  <si>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</si>
  <si>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</si>
  <si>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</si>
  <si>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</si>
  <si>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</si>
  <si>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</si>
  <si>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</si>
  <si>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</si>
  <si>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</si>
  <si>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</si>
  <si>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</si>
  <si>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</si>
  <si>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</si>
  <si>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</si>
  <si>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</si>
  <si>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</si>
  <si>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</si>
  <si>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</si>
  <si>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</si>
  <si>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</si>
  <si>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</si>
  <si>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</si>
  <si>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</si>
  <si>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</si>
  <si>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</si>
  <si>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</si>
  <si>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</si>
  <si>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</si>
  <si>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</si>
  <si>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</si>
  <si>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</si>
  <si>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</si>
  <si>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</si>
  <si>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</si>
  <si>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</si>
  <si>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</si>
  <si>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</si>
  <si>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</si>
  <si>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</si>
  <si>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</si>
  <si>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</si>
  <si>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</si>
  <si>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</si>
  <si>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</si>
  <si>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</si>
  <si>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</si>
  <si>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</si>
  <si>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</si>
  <si>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</si>
  <si>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</si>
  <si>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</si>
  <si>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</si>
  <si>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</si>
  <si>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</si>
  <si>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</si>
  <si>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</si>
  <si>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</si>
  <si>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</si>
  <si>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</si>
  <si>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</si>
  <si>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</si>
  <si>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</si>
  <si>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</si>
  <si>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</si>
  <si>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</si>
  <si>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</si>
  <si>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</si>
  <si>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</si>
  <si>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</si>
  <si>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</si>
  <si>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</si>
  <si>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</si>
  <si>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</si>
  <si>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</si>
  <si>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</si>
  <si>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</si>
  <si>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</si>
  <si>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</si>
  <si>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</si>
  <si>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</si>
  <si>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</si>
  <si>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</si>
  <si>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</si>
  <si>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</si>
  <si>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</si>
  <si>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</si>
  <si>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</si>
  <si>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</si>
  <si>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</si>
  <si>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</si>
  <si>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</si>
  <si>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</si>
  <si>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</si>
  <si>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</si>
  <si>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</si>
  <si>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</si>
  <si>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</si>
  <si>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</si>
  <si>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</si>
  <si>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</si>
  <si>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</si>
  <si>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</si>
  <si>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</si>
  <si>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</si>
  <si>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</si>
  <si>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</si>
  <si>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</si>
  <si>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</si>
  <si>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</si>
  <si>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</si>
  <si>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</si>
  <si>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</si>
  <si>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</si>
  <si>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</si>
  <si>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</si>
  <si>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</si>
  <si>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</si>
  <si>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</si>
  <si>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</si>
  <si>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</si>
  <si>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</si>
  <si>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</si>
  <si>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</si>
  <si>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</si>
  <si>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</si>
  <si>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</si>
  <si>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</si>
  <si>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</si>
  <si>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</si>
  <si>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</si>
  <si>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</si>
  <si>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</si>
  <si>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</si>
  <si>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</si>
  <si>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</si>
  <si>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</si>
  <si>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</si>
  <si>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</si>
  <si>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</si>
  <si>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</si>
  <si>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</si>
  <si>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</si>
  <si>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</si>
  <si>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</si>
  <si>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</si>
  <si>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</si>
  <si>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</si>
  <si>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</si>
  <si>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</si>
  <si>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</si>
  <si>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</si>
  <si>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</si>
  <si>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</si>
  <si>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</si>
  <si>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</si>
  <si>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</si>
  <si>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</si>
  <si>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</si>
  <si>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</si>
  <si>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</si>
  <si>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</si>
  <si>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</si>
  <si>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</si>
  <si>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</si>
  <si>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</si>
  <si>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</si>
  <si>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</si>
  <si>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</si>
  <si>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</si>
  <si>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</si>
  <si>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</si>
  <si>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</si>
  <si>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</si>
  <si>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</si>
  <si>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</si>
  <si>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</si>
  <si>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</si>
  <si>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</si>
  <si>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</si>
  <si>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</si>
  <si>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</si>
  <si>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</si>
  <si>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</si>
  <si>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</si>
  <si>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</si>
  <si>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</si>
  <si>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</si>
  <si>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</si>
  <si>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</si>
  <si>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</si>
  <si>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</si>
  <si>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</si>
  <si>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</si>
  <si>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</si>
  <si>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</si>
  <si>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</si>
  <si>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</si>
  <si>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</si>
  <si>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</si>
  <si>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</si>
  <si>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</si>
  <si>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</si>
  <si>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</si>
  <si>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</si>
  <si>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</si>
  <si>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</si>
  <si>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</si>
  <si>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</si>
  <si>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</si>
  <si>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</si>
  <si>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</si>
  <si>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</si>
  <si>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</si>
  <si>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</si>
  <si>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</si>
  <si>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</si>
  <si>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</si>
  <si>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</si>
  <si>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</si>
  <si>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</si>
  <si>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</si>
  <si>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</si>
  <si>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</si>
  <si>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</si>
  <si>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</si>
  <si>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</si>
  <si>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</si>
  <si>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</si>
  <si>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</si>
  <si>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</si>
  <si>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</si>
  <si>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</si>
  <si>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</si>
  <si>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</si>
  <si>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</si>
  <si>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</si>
  <si>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</si>
  <si>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</si>
  <si>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</si>
  <si>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</si>
  <si>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</si>
  <si>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</si>
  <si>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</si>
  <si>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</si>
  <si>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</si>
  <si>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</si>
  <si>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</si>
  <si>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</si>
  <si>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</si>
  <si>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</si>
  <si>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</si>
  <si>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</si>
  <si>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</si>
  <si>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</si>
  <si>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</si>
  <si>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</si>
  <si>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</si>
  <si>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</si>
  <si>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</si>
  <si>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</si>
  <si>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</si>
  <si>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</si>
  <si>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</si>
  <si>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</si>
  <si>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</si>
  <si>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</si>
  <si>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</si>
  <si>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</si>
  <si>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</si>
  <si>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</si>
  <si>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</si>
  <si>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</si>
  <si>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</si>
  <si>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</si>
  <si>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</si>
  <si>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</si>
  <si>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</si>
  <si>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</si>
  <si>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</si>
  <si>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</si>
  <si>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</si>
  <si>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</si>
  <si>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</si>
  <si>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</si>
  <si>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</si>
  <si>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</si>
  <si>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</si>
  <si>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</si>
  <si>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</si>
  <si>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</si>
  <si>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</si>
  <si>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</si>
  <si>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</si>
  <si>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</si>
  <si>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</si>
  <si>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</si>
  <si>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</si>
  <si>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</si>
  <si>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</si>
  <si>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</si>
  <si>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</si>
  <si>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</si>
  <si>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</si>
  <si>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</si>
  <si>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</si>
  <si>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</si>
  <si>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</si>
  <si>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</si>
  <si>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</si>
  <si>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</si>
  <si>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</si>
  <si>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</si>
  <si>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</si>
  <si>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</si>
  <si>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</si>
  <si>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</si>
  <si>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</si>
  <si>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</si>
  <si>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</si>
  <si>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</si>
  <si>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</si>
  <si>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</si>
  <si>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</si>
  <si>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</si>
  <si>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</si>
  <si>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</si>
  <si>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</si>
  <si>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</si>
  <si>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</si>
  <si>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</si>
  <si>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</si>
  <si>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</si>
  <si>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</si>
  <si>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</si>
  <si>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</si>
  <si>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</si>
  <si>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</si>
  <si>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</si>
  <si>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</si>
  <si>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</si>
  <si>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</si>
  <si>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</si>
  <si>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</si>
  <si>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</si>
  <si>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</si>
  <si>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</si>
  <si>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</si>
  <si>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</si>
  <si>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</si>
  <si>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</si>
  <si>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</si>
  <si>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</si>
  <si>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</si>
  <si>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</si>
  <si>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</si>
  <si>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</si>
  <si>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</si>
  <si>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</si>
  <si>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</si>
  <si>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</si>
  <si>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</si>
  <si>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</si>
  <si>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</si>
  <si>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</si>
  <si>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</si>
  <si>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</si>
  <si>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</si>
  <si>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</si>
  <si>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</si>
  <si>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</si>
  <si>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</si>
  <si>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</si>
  <si>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</si>
  <si>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</si>
  <si>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</si>
  <si>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</si>
  <si>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</si>
  <si>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</si>
  <si>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</si>
  <si>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</si>
  <si>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</si>
  <si>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</si>
  <si>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</si>
  <si>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</si>
  <si>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</si>
  <si>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</si>
  <si>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</si>
  <si>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</si>
  <si>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</si>
  <si>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</si>
  <si>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</si>
  <si>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</si>
  <si>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</si>
  <si>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</si>
  <si>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</si>
  <si>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</si>
  <si>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</si>
  <si>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</si>
  <si>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</si>
  <si>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</si>
  <si>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</si>
  <si>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</si>
  <si>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</si>
  <si>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</si>
  <si>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</si>
  <si>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</si>
  <si>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</si>
  <si>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</si>
  <si>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</si>
  <si>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</si>
  <si>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</si>
  <si>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</si>
  <si>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</si>
  <si>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</si>
  <si>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</si>
  <si>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</si>
  <si>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</si>
  <si>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</si>
  <si>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</si>
  <si>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</si>
  <si>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</si>
  <si>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</si>
  <si>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</si>
  <si>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</si>
  <si>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</si>
  <si>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</si>
  <si>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</si>
  <si>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</si>
  <si>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</si>
  <si>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</si>
  <si>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</si>
  <si>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</si>
  <si>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</si>
  <si>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</si>
  <si>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</si>
  <si>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</si>
  <si>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</si>
  <si>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</si>
  <si>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</si>
  <si>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</si>
  <si>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</si>
  <si>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</si>
  <si>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</si>
  <si>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</si>
  <si>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</si>
  <si>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</si>
  <si>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</si>
  <si>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</si>
  <si>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</si>
  <si>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</si>
  <si>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</si>
  <si>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</si>
  <si>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</si>
  <si>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</si>
  <si>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</si>
  <si>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</si>
  <si>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</si>
  <si>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</si>
  <si>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</si>
  <si>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</si>
  <si>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</si>
  <si>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</si>
  <si>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</si>
  <si>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</si>
  <si>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</si>
  <si>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</si>
  <si>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</si>
  <si>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</si>
  <si>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</si>
  <si>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</si>
  <si>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</si>
  <si>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</si>
  <si>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</si>
  <si>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</si>
  <si>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</si>
  <si>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</si>
  <si>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</si>
  <si>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</si>
  <si>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</si>
  <si>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</si>
  <si>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</si>
  <si>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</si>
  <si>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</si>
  <si>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</si>
  <si>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</si>
  <si>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</si>
  <si>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</si>
  <si>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</si>
  <si>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</si>
  <si>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</si>
  <si>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</si>
  <si>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</si>
  <si>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</si>
  <si>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</si>
  <si>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</si>
  <si>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</si>
  <si>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</si>
  <si>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</si>
  <si>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</si>
  <si>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</si>
  <si>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</si>
  <si>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</si>
  <si>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</si>
  <si>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</si>
  <si>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</si>
  <si>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</si>
  <si>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</si>
  <si>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</si>
  <si>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</si>
  <si>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</si>
  <si>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</si>
  <si>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</si>
  <si>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</si>
  <si>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</si>
  <si>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</si>
  <si>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</si>
  <si>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</si>
  <si>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</si>
  <si>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</si>
  <si>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</si>
  <si>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</si>
  <si>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</si>
  <si>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</si>
  <si>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</si>
  <si>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</si>
  <si>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</si>
  <si>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</si>
  <si>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</si>
  <si>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</si>
  <si>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</si>
  <si>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</si>
  <si>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</si>
  <si>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</si>
  <si>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</si>
  <si>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</si>
  <si>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</si>
  <si>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</si>
  <si>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</si>
  <si>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</si>
  <si>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</si>
  <si>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</si>
  <si>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</si>
  <si>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</si>
  <si>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</si>
  <si>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</si>
  <si>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</si>
  <si>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</si>
  <si>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</si>
  <si>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</si>
  <si>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</si>
  <si>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</si>
  <si>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</si>
  <si>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</si>
  <si>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</si>
  <si>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</si>
  <si>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</si>
  <si>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</si>
  <si>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</si>
  <si>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</si>
  <si>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</si>
  <si>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</si>
  <si>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</si>
  <si>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</si>
  <si>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</si>
  <si>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</si>
  <si>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</si>
  <si>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</si>
  <si>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</si>
  <si>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</si>
  <si>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</si>
  <si>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</si>
  <si>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</si>
  <si>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</si>
  <si>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</si>
  <si>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</si>
  <si>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</si>
  <si>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</si>
  <si>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</si>
  <si>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</si>
  <si>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</si>
  <si>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</si>
  <si>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</si>
  <si>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</si>
  <si>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</si>
  <si>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</si>
  <si>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</si>
  <si>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</si>
  <si>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</si>
  <si>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</si>
  <si>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</si>
  <si>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</si>
  <si>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</si>
  <si>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</si>
  <si>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</si>
  <si>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</si>
  <si>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</si>
  <si>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</si>
  <si>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</si>
  <si>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</si>
  <si>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</si>
  <si>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</si>
  <si>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</si>
  <si>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</si>
  <si>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</si>
  <si>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</si>
  <si>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</si>
  <si>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</si>
  <si>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</si>
  <si>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</si>
  <si>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</si>
  <si>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</si>
  <si>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</si>
  <si>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</si>
  <si>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</si>
  <si>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</si>
  <si>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</si>
  <si>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</si>
  <si>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</si>
  <si>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</si>
  <si>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</si>
  <si>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</si>
  <si>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</si>
  <si>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</si>
  <si>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</si>
  <si>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</si>
  <si>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</si>
  <si>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</si>
  <si>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</si>
  <si>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</si>
  <si>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</si>
  <si>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</si>
  <si>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</si>
  <si>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</si>
  <si>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</si>
  <si>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</si>
  <si>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</si>
  <si>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</si>
  <si>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</si>
  <si>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</si>
  <si>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</si>
  <si>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</si>
  <si>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</si>
  <si>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</si>
  <si>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</si>
  <si>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</si>
  <si>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</si>
  <si>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</si>
  <si>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</si>
  <si>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</si>
  <si>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</si>
  <si>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</si>
  <si>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</si>
  <si>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</si>
  <si>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</si>
  <si>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</si>
  <si>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</si>
  <si>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</si>
  <si>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</si>
  <si>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</si>
  <si>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</si>
  <si>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</si>
  <si>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</si>
  <si>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</si>
  <si>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</si>
  <si>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</si>
  <si>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</si>
  <si>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</si>
  <si>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</si>
  <si>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</si>
  <si>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</si>
  <si>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</si>
  <si>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</si>
  <si>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</si>
  <si>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</si>
  <si>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</si>
  <si>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</si>
  <si>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</si>
  <si>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</si>
  <si>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</si>
  <si>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</si>
  <si>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</si>
  <si>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</si>
  <si>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</si>
  <si>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</si>
  <si>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</si>
  <si>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</si>
  <si>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</si>
  <si>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</si>
  <si>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</si>
  <si>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</si>
  <si>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</si>
  <si>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</si>
  <si>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</si>
  <si>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</si>
  <si>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</si>
  <si>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</si>
  <si>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</si>
  <si>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</si>
  <si>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</si>
  <si>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</si>
  <si>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</si>
  <si>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</si>
  <si>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</si>
  <si>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</si>
  <si>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</si>
  <si>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</si>
  <si>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</si>
  <si>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</si>
  <si>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</si>
  <si>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</si>
  <si>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</si>
  <si>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</si>
  <si>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</si>
  <si>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</si>
  <si>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</si>
  <si>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</si>
  <si>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</si>
  <si>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</si>
  <si>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</si>
  <si>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</si>
  <si>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</si>
  <si>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</si>
  <si>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</si>
  <si>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</si>
  <si>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</si>
  <si>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</si>
  <si>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</si>
  <si>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</si>
  <si>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</si>
  <si>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</si>
  <si>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</si>
  <si>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</si>
  <si>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</si>
  <si>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</si>
  <si>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</si>
  <si>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</si>
  <si>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</si>
  <si>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</si>
  <si>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</si>
  <si>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</si>
  <si>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</si>
  <si>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</si>
  <si>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</si>
  <si>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</si>
  <si>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</si>
  <si>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</si>
  <si>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</si>
  <si>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</si>
  <si>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</si>
  <si>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</si>
  <si>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</si>
  <si>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</si>
  <si>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</si>
  <si>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</si>
  <si>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</si>
  <si>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</si>
  <si>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</si>
  <si>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</si>
  <si>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</si>
  <si>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</si>
  <si>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</si>
  <si>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</si>
  <si>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</si>
  <si>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</si>
  <si>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</si>
  <si>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</si>
  <si>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</si>
  <si>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</si>
  <si>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</si>
  <si>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</si>
  <si>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</si>
  <si>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</si>
  <si>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</si>
  <si>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</si>
  <si>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</si>
  <si>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</si>
  <si>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</si>
  <si>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</si>
  <si>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</si>
  <si>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</si>
  <si>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</si>
  <si>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</si>
  <si>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</si>
  <si>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</si>
  <si>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</si>
  <si>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</si>
  <si>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</si>
  <si>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</si>
  <si>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</si>
  <si>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</si>
  <si>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</si>
  <si>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</si>
  <si>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</si>
  <si>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</si>
  <si>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</si>
  <si>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</si>
  <si>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</si>
  <si>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</si>
  <si>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</si>
  <si>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</si>
  <si>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</si>
  <si>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</si>
  <si>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</si>
  <si>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</si>
  <si>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</si>
  <si>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</si>
  <si>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</si>
  <si>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</si>
  <si>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</si>
  <si>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</si>
  <si>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</si>
  <si>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</si>
  <si>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</si>
  <si>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</si>
  <si>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</si>
  <si>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</si>
  <si>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</si>
  <si>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</si>
  <si>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</si>
  <si>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</si>
  <si>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</si>
  <si>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</si>
  <si>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</si>
  <si>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</si>
  <si>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</si>
  <si>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</si>
  <si>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</si>
  <si>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</si>
  <si>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</si>
  <si>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</si>
  <si>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</si>
  <si>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</si>
  <si>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</si>
  <si>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</si>
  <si>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</si>
  <si>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</si>
  <si>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</si>
  <si>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</si>
  <si>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</si>
  <si>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</si>
  <si>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</si>
  <si>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</si>
  <si>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</si>
  <si>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</si>
  <si>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</si>
  <si>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</si>
  <si>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</si>
  <si>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</si>
  <si>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</si>
  <si>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</si>
  <si>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</si>
  <si>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</si>
  <si>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</si>
  <si>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</si>
  <si>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</si>
  <si>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</si>
  <si>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</si>
  <si>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</si>
  <si>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</si>
  <si>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</si>
  <si>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</si>
  <si>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</si>
  <si>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</si>
  <si>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</si>
  <si>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</si>
  <si>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</si>
  <si>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</si>
  <si>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</si>
  <si>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</si>
  <si>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</si>
  <si>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</si>
  <si>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</si>
  <si>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</si>
  <si>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</si>
  <si>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</si>
  <si>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</si>
  <si>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</si>
  <si>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</si>
  <si>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</si>
  <si>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</si>
  <si>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</si>
  <si>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</si>
  <si>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</si>
  <si>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</si>
  <si>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</si>
  <si>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</si>
  <si>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</si>
  <si>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</si>
  <si>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</si>
  <si>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</si>
  <si>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</si>
  <si>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</si>
  <si>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</si>
  <si>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</si>
  <si>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</si>
  <si>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</si>
  <si>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</si>
  <si>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</si>
  <si>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</si>
  <si>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</si>
  <si>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</si>
  <si>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</si>
  <si>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</si>
  <si>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</si>
  <si>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</si>
  <si>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</si>
  <si>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</si>
  <si>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</si>
  <si>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</si>
  <si>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</si>
  <si>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</si>
  <si>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</si>
  <si>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</si>
  <si>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</si>
  <si>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</si>
  <si>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</si>
  <si>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</si>
  <si>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</si>
  <si>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</si>
  <si>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</si>
  <si>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</si>
  <si>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</si>
  <si>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</si>
  <si>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</si>
  <si>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</si>
  <si>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</si>
  <si>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</si>
  <si>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</si>
  <si>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</si>
  <si>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</si>
  <si>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</si>
  <si>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</si>
  <si>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</si>
  <si>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</si>
  <si>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</si>
  <si>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</si>
  <si>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</si>
  <si>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</si>
  <si>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</si>
  <si>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</si>
  <si>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</si>
  <si>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</si>
  <si>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</si>
  <si>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</si>
  <si>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</si>
  <si>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</si>
  <si>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</si>
  <si>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</si>
  <si>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</si>
  <si>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</si>
  <si>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</si>
  <si>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</si>
  <si>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</si>
  <si>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</si>
  <si>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</si>
  <si>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</si>
  <si>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</si>
  <si>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</si>
  <si>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</si>
  <si>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</si>
  <si>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</si>
  <si>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</si>
  <si>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</si>
  <si>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</si>
  <si>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</si>
  <si>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</si>
  <si>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</si>
  <si>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</si>
  <si>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</si>
  <si>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</si>
  <si>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</si>
  <si>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</si>
  <si>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</si>
  <si>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</si>
  <si>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</si>
  <si>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</si>
  <si>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</si>
  <si>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</si>
  <si>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</si>
  <si>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</si>
  <si>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</si>
  <si>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</si>
  <si>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</si>
  <si>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</si>
  <si>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</si>
  <si>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</si>
  <si>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</si>
  <si>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</si>
  <si>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</si>
  <si>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</si>
  <si>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</si>
  <si>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</si>
  <si>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</si>
  <si>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</si>
  <si>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</si>
  <si>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</si>
  <si>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</si>
  <si>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</si>
  <si>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</si>
  <si>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</si>
  <si>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</si>
  <si>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</si>
  <si>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</si>
  <si>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</si>
  <si>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</si>
  <si>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</si>
  <si>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</si>
  <si>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</si>
  <si>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</si>
  <si>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</si>
  <si>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</si>
  <si>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</si>
  <si>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</si>
  <si>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</si>
  <si>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</si>
  <si>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</si>
  <si>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</si>
  <si>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</si>
  <si>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</si>
  <si>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</si>
  <si>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</si>
  <si>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</si>
  <si>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</si>
  <si>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</si>
  <si>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</si>
  <si>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</si>
  <si>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</si>
  <si>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</si>
  <si>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</si>
  <si>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</si>
  <si>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</si>
  <si>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</si>
  <si>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</si>
  <si>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</si>
  <si>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</si>
  <si>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</si>
  <si>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</si>
  <si>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</si>
  <si>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</si>
  <si>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</si>
  <si>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</si>
  <si>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</si>
  <si>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</si>
  <si>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</si>
  <si>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</si>
  <si>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</si>
  <si>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</si>
  <si>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</si>
  <si>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</si>
  <si>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</si>
  <si>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</si>
  <si>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</si>
  <si>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</si>
  <si>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</si>
  <si>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</si>
  <si>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</si>
  <si>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</si>
  <si>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</si>
  <si>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</si>
  <si>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</si>
  <si>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</si>
  <si>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</si>
  <si>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</si>
  <si>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</si>
  <si>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</si>
  <si>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</si>
  <si>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</si>
  <si>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</si>
  <si>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</si>
  <si>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</si>
  <si>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</si>
  <si>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</si>
  <si>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</si>
  <si>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</si>
  <si>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</si>
  <si>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</si>
  <si>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</si>
  <si>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</si>
  <si>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</si>
  <si>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</si>
  <si>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</si>
  <si>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</si>
  <si>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</si>
  <si>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</si>
  <si>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</si>
  <si>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</si>
  <si>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</si>
  <si>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</si>
  <si>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</si>
  <si>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</si>
  <si>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</si>
  <si>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</si>
  <si>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</si>
  <si>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</si>
  <si>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</si>
  <si>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</si>
  <si>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</si>
  <si>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</si>
  <si>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</si>
  <si>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</si>
  <si>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</si>
  <si>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</si>
  <si>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</si>
  <si>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</si>
  <si>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</si>
  <si>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</si>
  <si>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</si>
  <si>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</si>
  <si>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</si>
  <si>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</si>
  <si>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</si>
  <si>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</si>
  <si>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</si>
  <si>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</si>
  <si>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</si>
  <si>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</si>
  <si>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</si>
  <si>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</si>
  <si>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</si>
  <si>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</si>
  <si>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</si>
  <si>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</si>
  <si>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</si>
  <si>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</si>
  <si>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</si>
  <si>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</si>
  <si>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</si>
  <si>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</si>
  <si>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</si>
  <si>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</si>
  <si>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</si>
  <si>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</si>
  <si>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</si>
  <si>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</si>
  <si>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</si>
  <si>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</si>
  <si>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</si>
  <si>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</si>
  <si>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</si>
  <si>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</si>
  <si>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</si>
  <si>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</si>
  <si>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</si>
  <si>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</si>
  <si>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</si>
  <si>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</si>
  <si>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</si>
  <si>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</si>
  <si>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</si>
  <si>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</si>
  <si>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</si>
  <si>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</si>
  <si>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</si>
  <si>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</si>
  <si>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</si>
  <si>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</si>
  <si>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</si>
  <si>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</si>
  <si>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</si>
  <si>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</si>
  <si>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</si>
  <si>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</si>
  <si>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</si>
  <si>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</si>
  <si>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</si>
  <si>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</si>
  <si>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</si>
  <si>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</si>
  <si>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</si>
  <si>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</si>
  <si>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</si>
  <si>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</si>
  <si>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</si>
  <si>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</si>
  <si>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</si>
  <si>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</si>
  <si>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</si>
  <si>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</si>
  <si>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</si>
  <si>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</si>
  <si>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</si>
  <si>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</si>
  <si>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</si>
  <si>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</si>
  <si>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</si>
  <si>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</si>
  <si>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</si>
  <si>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</si>
  <si>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</si>
  <si>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</si>
  <si>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</si>
  <si>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</si>
  <si>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</si>
  <si>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</si>
  <si>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</si>
  <si>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</si>
  <si>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</si>
  <si>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</si>
  <si>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</si>
  <si>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</si>
  <si>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</si>
  <si>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</si>
  <si>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</si>
  <si>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</si>
  <si>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</si>
  <si>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</si>
  <si>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</si>
  <si>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</si>
  <si>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</si>
  <si>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</si>
  <si>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</si>
  <si>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</si>
  <si>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</si>
  <si>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</si>
  <si>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</si>
  <si>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</si>
  <si>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</si>
  <si>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</si>
  <si>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</si>
  <si>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</si>
  <si>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</si>
  <si>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</si>
  <si>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</si>
  <si>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</si>
  <si>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</si>
  <si>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</si>
  <si>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</si>
  <si>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</si>
  <si>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</si>
  <si>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</si>
  <si>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</si>
  <si>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</si>
  <si>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</si>
  <si>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</si>
  <si>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</si>
  <si>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</si>
  <si>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</si>
  <si>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</si>
  <si>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</si>
  <si>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</si>
  <si>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</si>
  <si>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</si>
  <si>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</si>
  <si>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</si>
  <si>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</si>
  <si>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</si>
  <si>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</si>
  <si>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</si>
  <si>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</si>
  <si>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</si>
  <si>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</si>
  <si>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</si>
  <si>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</si>
  <si>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</si>
  <si>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</si>
  <si>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</si>
  <si>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</si>
  <si>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</si>
  <si>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</si>
  <si>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</si>
  <si>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</si>
  <si>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</si>
  <si>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</si>
  <si>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</si>
  <si>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</si>
  <si>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</si>
  <si>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</si>
  <si>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</si>
  <si>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</si>
  <si>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</si>
  <si>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</si>
  <si>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</si>
  <si>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</si>
  <si>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</si>
  <si>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</si>
  <si>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</si>
  <si>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</si>
  <si>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</si>
  <si>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</si>
  <si>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</si>
  <si>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</si>
  <si>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</si>
  <si>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</si>
  <si>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</si>
  <si>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</si>
  <si>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</si>
  <si>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</si>
  <si>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</si>
  <si>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</si>
  <si>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</si>
  <si>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</si>
  <si>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</si>
  <si>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</si>
  <si>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</si>
  <si>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</si>
  <si>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</si>
  <si>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</si>
  <si>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</si>
  <si>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</si>
  <si>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</si>
  <si>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</si>
  <si>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</si>
  <si>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</si>
  <si>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</si>
  <si>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</si>
  <si>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</si>
  <si>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</si>
  <si>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</si>
  <si>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</si>
  <si>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</si>
  <si>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</si>
  <si>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</si>
  <si>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</si>
  <si>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</si>
  <si>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</si>
  <si>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</si>
  <si>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</si>
  <si>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</si>
  <si>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</si>
  <si>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</si>
  <si>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</si>
  <si>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</si>
  <si>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</si>
  <si>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</si>
  <si>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</si>
  <si>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</si>
  <si>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</si>
  <si>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</si>
  <si>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</si>
  <si>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</si>
  <si>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</si>
  <si>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</si>
  <si>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</si>
  <si>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</si>
  <si>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</si>
  <si>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</si>
  <si>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</si>
  <si>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</si>
  <si>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</si>
  <si>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</si>
  <si>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</si>
  <si>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</si>
  <si>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</si>
  <si>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</si>
  <si>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</si>
  <si>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</si>
  <si>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</si>
  <si>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</si>
  <si>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</si>
  <si>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</si>
  <si>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</si>
  <si>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</si>
  <si>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</si>
  <si>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</si>
  <si>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</si>
  <si>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</si>
  <si>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</si>
  <si>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</si>
  <si>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</si>
  <si>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</si>
  <si>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</si>
  <si>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</si>
  <si>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</si>
  <si>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</si>
  <si>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</si>
  <si>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</si>
  <si>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</si>
  <si>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</si>
  <si>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</si>
  <si>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</si>
  <si>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</si>
  <si>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</si>
  <si>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</si>
  <si>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</si>
  <si>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</si>
  <si>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</si>
  <si>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</si>
  <si>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</si>
  <si>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</si>
  <si>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</si>
  <si>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</si>
  <si>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</si>
  <si>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</si>
  <si>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</si>
  <si>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</si>
  <si>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</si>
  <si>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</si>
  <si>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</si>
  <si>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</si>
  <si>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</si>
  <si>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</si>
  <si>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</si>
  <si>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</si>
  <si>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</si>
  <si>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</si>
  <si>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</si>
  <si>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</si>
  <si>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</si>
  <si>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</si>
  <si>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</si>
  <si>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</si>
  <si>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</si>
  <si>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</si>
  <si>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</si>
  <si>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</si>
  <si>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</si>
  <si>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</si>
  <si>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</si>
  <si>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</si>
  <si>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</si>
  <si>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</si>
  <si>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</si>
  <si>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</si>
  <si>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</si>
  <si>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</si>
  <si>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</si>
  <si>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</si>
  <si>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</si>
  <si>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</si>
  <si>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</si>
  <si>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</si>
  <si>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</si>
  <si>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</si>
  <si>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</si>
  <si>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</si>
  <si>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</si>
  <si>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</si>
  <si>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</si>
  <si>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</si>
  <si>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</si>
  <si>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</si>
  <si>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</si>
  <si>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</si>
  <si>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</si>
  <si>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</si>
  <si>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</si>
  <si>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</si>
  <si>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</si>
  <si>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</si>
  <si>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</si>
  <si>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</si>
  <si>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</si>
  <si>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</si>
  <si>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</si>
  <si>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</si>
  <si>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</si>
  <si>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</si>
  <si>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</si>
  <si>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</si>
  <si>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</si>
  <si>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</si>
  <si>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</si>
  <si>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</si>
  <si>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</si>
  <si>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</si>
  <si>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</si>
  <si>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</si>
  <si>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</si>
  <si>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</si>
  <si>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</si>
  <si>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</si>
  <si>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</si>
  <si>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</si>
  <si>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</si>
  <si>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</si>
  <si>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</si>
  <si>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</si>
  <si>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</si>
  <si>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</si>
  <si>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</si>
  <si>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</si>
  <si>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</si>
  <si>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</si>
  <si>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</si>
  <si>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</si>
  <si>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</si>
  <si>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</si>
  <si>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</si>
  <si>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</si>
  <si>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</si>
  <si>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</si>
  <si>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</si>
  <si>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</si>
  <si>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</si>
  <si>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</si>
  <si>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</si>
  <si>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</si>
  <si>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</si>
  <si>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</si>
  <si>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</si>
  <si>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</si>
  <si>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</si>
  <si>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</si>
  <si>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</si>
  <si>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</si>
  <si>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</si>
  <si>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</si>
  <si>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</si>
  <si>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</si>
  <si>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</si>
  <si>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</si>
  <si>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</si>
  <si>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</si>
  <si>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</si>
  <si>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</si>
  <si>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</si>
  <si>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</si>
  <si>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</si>
  <si>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</si>
  <si>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</si>
  <si>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</si>
  <si>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</si>
  <si>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</si>
  <si>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</si>
  <si>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</si>
  <si>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</si>
  <si>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</si>
  <si>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</si>
  <si>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</si>
  <si>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</si>
  <si>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</si>
  <si>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</si>
  <si>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</si>
  <si>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</si>
  <si>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</si>
  <si>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</si>
  <si>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</si>
  <si>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</si>
  <si>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</si>
  <si>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</si>
  <si>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</si>
  <si>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</si>
  <si>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</si>
  <si>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</si>
  <si>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</si>
  <si>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</si>
  <si>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</si>
  <si>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</si>
  <si>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</si>
  <si>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</si>
  <si>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</si>
  <si>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</si>
  <si>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</si>
  <si>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</si>
  <si>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</si>
  <si>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</si>
  <si>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</si>
  <si>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</si>
  <si>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</si>
  <si>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</si>
  <si>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</si>
  <si>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</si>
  <si>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</si>
  <si>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</si>
  <si>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</si>
  <si>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</si>
  <si>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</si>
  <si>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</si>
  <si>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</si>
  <si>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</si>
  <si>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</si>
  <si>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</si>
  <si>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</si>
  <si>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</si>
  <si>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</si>
  <si>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</si>
  <si>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</si>
  <si>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</si>
  <si>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</si>
  <si>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</si>
  <si>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</si>
  <si>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</si>
  <si>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</si>
  <si>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</si>
  <si>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</si>
  <si>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</si>
  <si>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</si>
  <si>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</si>
  <si>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</si>
  <si>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</si>
  <si>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</si>
  <si>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</si>
  <si>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</si>
  <si>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</si>
  <si>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</si>
  <si>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</si>
  <si>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</si>
  <si>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</si>
  <si>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</si>
  <si>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</si>
  <si>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</si>
  <si>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</si>
  <si>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</si>
  <si>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</si>
  <si>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</si>
  <si>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</si>
  <si>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</si>
  <si>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</si>
  <si>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</si>
  <si>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</si>
  <si>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</si>
  <si>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</si>
  <si>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</si>
  <si>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</si>
  <si>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</si>
  <si>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</si>
  <si>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</si>
  <si>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</si>
  <si>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</si>
  <si>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</si>
  <si>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</si>
  <si>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</si>
  <si>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</si>
  <si>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</si>
  <si>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</si>
  <si>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</si>
  <si>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</si>
  <si>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</si>
  <si>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</si>
  <si>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</si>
  <si>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</si>
  <si>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</si>
  <si>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</si>
  <si>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</si>
  <si>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</si>
  <si>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</si>
  <si>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</si>
  <si>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</si>
  <si>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</si>
  <si>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</si>
  <si>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</si>
  <si>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</si>
  <si>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</si>
  <si>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</si>
  <si>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</si>
  <si>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</si>
  <si>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</si>
  <si>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</si>
  <si>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</si>
  <si>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</si>
  <si>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</si>
  <si>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</si>
  <si>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</si>
  <si>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</si>
  <si>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</si>
  <si>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</si>
  <si>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</si>
  <si>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</si>
  <si>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</si>
  <si>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</si>
  <si>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</si>
  <si>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</si>
  <si>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</si>
  <si>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</si>
  <si>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</si>
  <si>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</si>
  <si>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</si>
  <si>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</si>
  <si>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</si>
  <si>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</si>
  <si>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</si>
  <si>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</si>
  <si>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</si>
  <si>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</si>
  <si>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</si>
  <si>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</si>
  <si>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</si>
  <si>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</si>
  <si>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</si>
  <si>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</si>
  <si>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</si>
  <si>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</si>
  <si>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</si>
  <si>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</si>
  <si>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</si>
  <si>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</si>
  <si>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</si>
  <si>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</si>
  <si>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</si>
  <si>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</si>
  <si>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</si>
  <si>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</si>
  <si>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</si>
  <si>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</si>
  <si>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</si>
  <si>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</si>
  <si>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</si>
  <si>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</si>
  <si>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</si>
  <si>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</si>
  <si>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</si>
  <si>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</si>
  <si>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</si>
  <si>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</si>
  <si>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</si>
  <si>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</si>
  <si>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</si>
  <si>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</si>
  <si>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</si>
  <si>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</si>
  <si>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</si>
  <si>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</si>
  <si>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</si>
  <si>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</si>
  <si>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</si>
  <si>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</si>
  <si>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</si>
  <si>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</si>
  <si>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</si>
  <si>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</si>
  <si>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</si>
  <si>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</si>
  <si>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</si>
  <si>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</si>
  <si>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</si>
  <si>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</si>
  <si>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</si>
  <si>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</si>
  <si>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</si>
  <si>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</si>
  <si>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</si>
  <si>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</si>
  <si>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</si>
  <si>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</si>
  <si>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</si>
  <si>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</si>
  <si>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</si>
  <si>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</si>
  <si>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</si>
  <si>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</si>
  <si>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</si>
  <si>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</si>
  <si>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</si>
  <si>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</si>
  <si>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</si>
  <si>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</si>
  <si>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</si>
  <si>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</si>
  <si>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</si>
  <si>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</si>
  <si>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</si>
  <si>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</si>
  <si>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</si>
  <si>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</si>
  <si>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</si>
  <si>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</si>
  <si>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</si>
  <si>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</si>
  <si>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</si>
  <si>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</si>
  <si>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</si>
  <si>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</si>
  <si>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</si>
  <si>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</si>
  <si>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</si>
  <si>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</si>
  <si>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</si>
  <si>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</si>
  <si>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</si>
  <si>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</si>
  <si>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</si>
  <si>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</si>
  <si>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</si>
  <si>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</si>
  <si>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</si>
  <si>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</si>
  <si>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</si>
  <si>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</si>
  <si>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</si>
  <si>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</si>
  <si>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</si>
  <si>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</si>
  <si>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</si>
  <si>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</si>
  <si>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</si>
  <si>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</si>
  <si>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</si>
  <si>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</si>
  <si>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</si>
  <si>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</si>
  <si>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</si>
  <si>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</si>
  <si>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</si>
  <si>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</si>
  <si>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</si>
  <si>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</si>
  <si>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</si>
  <si>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</si>
  <si>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</si>
  <si>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</si>
  <si>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</si>
  <si>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</si>
  <si>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</si>
  <si>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</si>
  <si>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</si>
  <si>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</si>
  <si>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</si>
  <si>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</si>
  <si>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</si>
  <si>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</si>
  <si>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</si>
  <si>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</si>
  <si>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</si>
  <si>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</si>
  <si>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</si>
  <si>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</si>
  <si>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</si>
  <si>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</si>
  <si>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</si>
  <si>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</si>
  <si>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</si>
  <si>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</si>
  <si>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</si>
  <si>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</si>
  <si>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</si>
  <si>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</si>
  <si>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</si>
  <si>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</si>
  <si>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</si>
  <si>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</si>
  <si>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</si>
  <si>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</si>
  <si>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</si>
  <si>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</si>
  <si>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</si>
  <si>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</si>
  <si>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</si>
  <si>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</si>
  <si>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</si>
  <si>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</si>
  <si>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</si>
  <si>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</si>
  <si>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</si>
  <si>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</si>
  <si>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</si>
  <si>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</si>
  <si>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</si>
  <si>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</si>
  <si>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</si>
  <si>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</si>
  <si>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</si>
  <si>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</si>
  <si>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</si>
  <si>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</si>
  <si>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</si>
  <si>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</si>
  <si>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</si>
  <si>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</si>
  <si>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</si>
  <si>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</si>
  <si>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</si>
  <si>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</si>
  <si>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</si>
  <si>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</si>
  <si>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</si>
  <si>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</si>
  <si>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</si>
  <si>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</si>
  <si>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</si>
  <si>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</si>
  <si>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</si>
  <si>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</si>
  <si>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</si>
  <si>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</si>
  <si>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</si>
  <si>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</si>
  <si>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</si>
  <si>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</si>
  <si>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</si>
  <si>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</si>
  <si>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</si>
  <si>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</si>
  <si>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</si>
  <si>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</si>
  <si>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</si>
  <si>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</si>
  <si>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</si>
  <si>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</si>
  <si>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</si>
  <si>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</si>
  <si>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</si>
  <si>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</si>
  <si>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</si>
  <si>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</si>
  <si>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</si>
  <si>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</si>
  <si>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</si>
  <si>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</si>
  <si>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</si>
  <si>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</si>
  <si>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</si>
  <si>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</si>
  <si>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</si>
  <si>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</si>
  <si>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</si>
  <si>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</si>
  <si>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</si>
  <si>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</si>
  <si>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</si>
  <si>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</si>
  <si>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</si>
  <si>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</si>
  <si>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</si>
  <si>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</si>
  <si>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</si>
  <si>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</si>
  <si>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</si>
  <si>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</si>
  <si>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</si>
  <si>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</si>
  <si>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</si>
  <si>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</si>
  <si>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</si>
  <si>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</si>
  <si>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</si>
  <si>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</si>
  <si>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</si>
  <si>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</si>
  <si>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</si>
  <si>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</si>
  <si>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</si>
  <si>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</si>
  <si>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</si>
  <si>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</si>
  <si>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</si>
  <si>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</si>
  <si>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</si>
  <si>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</si>
  <si>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</si>
  <si>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</si>
  <si>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</si>
  <si>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</si>
  <si>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</si>
  <si>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</si>
  <si>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</si>
  <si>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</si>
  <si>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</si>
  <si>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</si>
  <si>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</si>
  <si>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</si>
  <si>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</si>
  <si>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</si>
  <si>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</si>
  <si>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</si>
  <si>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</si>
  <si>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</si>
  <si>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</si>
  <si>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</si>
  <si>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</si>
  <si>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</si>
  <si>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</si>
  <si>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</si>
  <si>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</si>
  <si>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</si>
  <si>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</si>
  <si>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</si>
  <si>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</si>
  <si>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</si>
  <si>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</si>
  <si>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</si>
  <si>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</si>
  <si>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</si>
  <si>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</si>
  <si>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</si>
  <si>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</si>
  <si>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</si>
  <si>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</si>
  <si>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</si>
  <si>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</si>
  <si>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</si>
  <si>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</si>
  <si>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</si>
  <si>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</si>
  <si>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</si>
  <si>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</si>
  <si>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</si>
  <si>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</si>
  <si>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</si>
  <si>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</si>
  <si>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</si>
  <si>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</si>
  <si>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</si>
  <si>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</si>
  <si>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</si>
  <si>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</si>
  <si>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</si>
  <si>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</si>
  <si>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</si>
  <si>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</si>
  <si>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</si>
  <si>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</si>
  <si>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</si>
  <si>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</si>
  <si>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</si>
  <si>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</si>
  <si>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</si>
  <si>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</si>
  <si>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</si>
  <si>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</si>
  <si>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</si>
  <si>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</si>
  <si>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</si>
  <si>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</si>
  <si>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</si>
  <si>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</si>
  <si>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</si>
  <si>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</si>
  <si>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</si>
  <si>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</si>
  <si>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</si>
  <si>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</si>
  <si>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</si>
  <si>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</si>
  <si>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</si>
  <si>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</si>
  <si>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</si>
  <si>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</si>
  <si>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</si>
  <si>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</si>
  <si>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</si>
  <si>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</si>
  <si>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</si>
  <si>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</si>
  <si>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</si>
  <si>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</si>
  <si>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</si>
  <si>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</si>
  <si>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</si>
  <si>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</si>
  <si>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</si>
  <si>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</si>
  <si>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</si>
  <si>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</si>
  <si>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</si>
  <si>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</si>
  <si>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</si>
  <si>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</si>
  <si>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</si>
  <si>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</si>
  <si>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</si>
  <si>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</si>
  <si>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</si>
  <si>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</si>
  <si>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</si>
  <si>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</si>
  <si>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</si>
  <si>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</si>
  <si>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</si>
  <si>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</si>
  <si>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</si>
  <si>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</si>
  <si>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</si>
  <si>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</si>
  <si>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</si>
  <si>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</si>
  <si>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</si>
  <si>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</si>
  <si>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</si>
  <si>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</si>
  <si>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</si>
  <si>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</si>
  <si>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</si>
  <si>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</si>
  <si>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</si>
  <si>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</si>
  <si>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</si>
  <si>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</si>
  <si>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</si>
  <si>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</si>
  <si>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</si>
  <si>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</si>
  <si>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</si>
  <si>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</si>
  <si>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</si>
  <si>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</si>
  <si>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</si>
  <si>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</si>
  <si>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</si>
  <si>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</si>
  <si>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</si>
  <si>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</si>
  <si>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</si>
  <si>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</si>
  <si>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</si>
  <si>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</si>
  <si>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</si>
  <si>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</si>
  <si>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</si>
  <si>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</si>
  <si>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</si>
  <si>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</si>
  <si>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</si>
  <si>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</si>
  <si>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</si>
  <si>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</si>
  <si>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</si>
  <si>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</si>
  <si>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</si>
  <si>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</si>
  <si>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</si>
  <si>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</si>
  <si>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</si>
  <si>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</si>
  <si>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</si>
  <si>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</si>
  <si>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</si>
  <si>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</si>
  <si>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</si>
  <si>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</si>
  <si>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</si>
  <si>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</si>
  <si>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</si>
  <si>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</si>
  <si>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</si>
  <si>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</si>
  <si>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</si>
  <si>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</si>
  <si>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</si>
  <si>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</si>
  <si>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</si>
  <si>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</si>
  <si>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</si>
  <si>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</si>
  <si>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</si>
  <si>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</si>
  <si>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</si>
  <si>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</si>
  <si>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</si>
  <si>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</si>
  <si>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</si>
  <si>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</si>
  <si>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</si>
  <si>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</si>
  <si>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</si>
  <si>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</si>
  <si>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</si>
  <si>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</si>
  <si>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</si>
  <si>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</si>
  <si>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</si>
  <si>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</si>
  <si>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</si>
  <si>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</si>
  <si>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</si>
  <si>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</si>
  <si>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</si>
  <si>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</si>
  <si>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</si>
  <si>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</si>
  <si>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</si>
  <si>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</si>
  <si>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</si>
  <si>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</si>
  <si>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</si>
  <si>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</si>
  <si>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</si>
  <si>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</si>
  <si>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</si>
  <si>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</si>
  <si>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</si>
  <si>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</si>
  <si>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</si>
  <si>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</si>
  <si>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</si>
  <si>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</si>
  <si>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</si>
  <si>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</si>
  <si>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</si>
  <si>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</si>
  <si>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</si>
  <si>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</si>
  <si>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</si>
  <si>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</si>
  <si>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</si>
  <si>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</si>
  <si>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</si>
  <si>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</si>
  <si>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</si>
  <si>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</si>
  <si>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</si>
  <si>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</si>
  <si>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</si>
  <si>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</si>
  <si>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</si>
  <si>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</si>
  <si>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</si>
  <si>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</si>
  <si>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</si>
  <si>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</si>
  <si>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</si>
  <si>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</si>
  <si>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</si>
  <si>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</si>
  <si>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</si>
  <si>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</si>
  <si>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</si>
  <si>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</si>
  <si>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</si>
  <si>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</si>
  <si>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</si>
  <si>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</si>
  <si>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</si>
  <si>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</si>
  <si>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</si>
  <si>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</si>
  <si>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</si>
  <si>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</si>
  <si>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</si>
  <si>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</si>
  <si>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</si>
  <si>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</si>
  <si>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</si>
  <si>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</si>
  <si>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</si>
  <si>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</si>
  <si>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</si>
  <si>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</si>
  <si>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</si>
  <si>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</si>
  <si>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</si>
  <si>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</si>
  <si>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</si>
  <si>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</si>
  <si>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</si>
  <si>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</si>
  <si>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</si>
  <si>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</si>
  <si>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</si>
  <si>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</si>
  <si>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</si>
  <si>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</si>
  <si>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</si>
  <si>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</si>
  <si>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</si>
  <si>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</si>
  <si>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</si>
  <si>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</si>
  <si>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</si>
  <si>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</si>
  <si>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</si>
  <si>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</si>
  <si>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</si>
  <si>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</si>
  <si>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</si>
  <si>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</si>
  <si>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</si>
  <si>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</si>
  <si>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</si>
  <si>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</si>
  <si>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</si>
  <si>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</si>
  <si>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</si>
  <si>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</si>
  <si>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</si>
  <si>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</si>
  <si>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</si>
  <si>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</si>
  <si>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</si>
  <si>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</si>
  <si>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</si>
  <si>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</si>
  <si>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</si>
  <si>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</si>
  <si>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</si>
  <si>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</si>
  <si>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</si>
  <si>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</si>
  <si>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</si>
  <si>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</si>
  <si>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</si>
  <si>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</si>
  <si>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</si>
  <si>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</si>
  <si>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</si>
  <si>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</si>
  <si>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</si>
  <si>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</si>
  <si>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</si>
  <si>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</si>
  <si>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</si>
  <si>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</si>
  <si>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</si>
  <si>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</si>
  <si>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</si>
  <si>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</si>
  <si>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</si>
  <si>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</si>
  <si>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</si>
  <si>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</si>
  <si>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</si>
  <si>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</si>
  <si>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</si>
  <si>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</si>
  <si>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</si>
  <si>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</si>
  <si>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</si>
  <si>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</si>
  <si>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</si>
  <si>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</si>
  <si>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</si>
  <si>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</si>
  <si>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</si>
  <si>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</si>
  <si>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</si>
  <si>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</si>
  <si>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</si>
  <si>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</si>
  <si>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</si>
  <si>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</si>
  <si>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</si>
  <si>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</si>
  <si>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</si>
  <si>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</si>
  <si>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</si>
  <si>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</si>
  <si>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</si>
  <si>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</si>
  <si>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</si>
  <si>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</si>
  <si>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</si>
  <si>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</si>
  <si>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</si>
  <si>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</si>
  <si>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</si>
  <si>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</si>
  <si>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</si>
  <si>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</si>
  <si>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</si>
  <si>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</si>
  <si>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</si>
  <si>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</si>
  <si>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</si>
  <si>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</si>
  <si>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</si>
  <si>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</si>
  <si>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</si>
  <si>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</si>
  <si>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</si>
  <si>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</si>
  <si>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</si>
  <si>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</si>
  <si>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</si>
  <si>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</si>
  <si>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</si>
  <si>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</si>
  <si>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</si>
  <si>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</si>
  <si>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</si>
  <si>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</si>
  <si>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</si>
  <si>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</si>
  <si>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</si>
  <si>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</si>
  <si>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</si>
  <si>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</si>
  <si>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</si>
  <si>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</si>
  <si>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</si>
  <si>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</si>
  <si>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</si>
  <si>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</si>
  <si>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</si>
  <si>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</si>
  <si>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</si>
  <si>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</si>
  <si>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</si>
  <si>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</si>
  <si>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</si>
  <si>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</si>
  <si>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</si>
  <si>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</si>
  <si>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</si>
  <si>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</si>
  <si>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</si>
  <si>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</si>
  <si>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</si>
  <si>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</si>
  <si>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</si>
  <si>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</si>
  <si>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</si>
  <si>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</si>
  <si>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</si>
  <si>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</si>
  <si>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</si>
  <si>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</si>
  <si>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</si>
  <si>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</si>
  <si>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</si>
  <si>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</si>
  <si>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</si>
  <si>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</si>
  <si>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</si>
  <si>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</si>
  <si>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</si>
  <si>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</si>
  <si>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</si>
  <si>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</si>
  <si>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</si>
  <si>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</si>
  <si>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</si>
  <si>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</si>
  <si>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</si>
  <si>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</si>
  <si>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</si>
  <si>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</si>
  <si>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</si>
  <si>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</si>
  <si>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</si>
  <si>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</si>
  <si>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</si>
  <si>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</si>
  <si>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</si>
  <si>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</si>
  <si>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</si>
  <si>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</si>
  <si>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</si>
  <si>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</si>
  <si>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</si>
  <si>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</si>
  <si>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</si>
  <si>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</si>
  <si>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</si>
  <si>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</si>
  <si>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</si>
  <si>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</si>
  <si>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</si>
  <si>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</si>
  <si>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</si>
  <si>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</si>
  <si>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</si>
  <si>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</si>
  <si>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</si>
  <si>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</si>
  <si>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</si>
  <si>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</si>
  <si>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</si>
  <si>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</si>
  <si>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</si>
  <si>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</si>
  <si>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</si>
  <si>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</si>
  <si>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</si>
  <si>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</si>
  <si>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</si>
  <si>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</si>
  <si>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</si>
  <si>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</si>
  <si>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</si>
  <si>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</si>
  <si>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</si>
  <si>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</si>
  <si>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</si>
  <si>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</si>
  <si>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</si>
  <si>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</si>
  <si>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</si>
  <si>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</si>
  <si>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</si>
  <si>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</si>
  <si>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</si>
  <si>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</si>
  <si>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</si>
  <si>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</si>
  <si>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</si>
  <si>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</si>
  <si>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</si>
  <si>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</si>
  <si>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</si>
  <si>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</si>
  <si>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</si>
  <si>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</si>
  <si>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</si>
  <si>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</si>
  <si>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</si>
  <si>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</si>
  <si>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</si>
  <si>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</si>
  <si>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</si>
  <si>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</si>
  <si>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</si>
  <si>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</si>
  <si>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</si>
  <si>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</si>
  <si>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</si>
  <si>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</si>
  <si>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</si>
  <si>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</si>
  <si>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</si>
  <si>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</si>
  <si>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</si>
  <si>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</si>
  <si>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</si>
  <si>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</si>
  <si>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</si>
  <si>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</si>
  <si>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</si>
  <si>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</si>
  <si>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</si>
  <si>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</si>
  <si>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</si>
  <si>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</si>
  <si>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</si>
  <si>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</si>
  <si>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</si>
  <si>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</si>
  <si>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</si>
  <si>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</si>
  <si>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</si>
  <si>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</si>
  <si>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</si>
  <si>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</si>
  <si>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</si>
  <si>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</si>
  <si>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</si>
  <si>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</si>
  <si>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</si>
  <si>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</si>
  <si>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</si>
  <si>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</si>
  <si>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</si>
  <si>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</si>
  <si>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</si>
  <si>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</si>
  <si>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</si>
  <si>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</si>
  <si>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</si>
  <si>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</si>
  <si>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</si>
  <si>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</si>
  <si>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</si>
  <si>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</si>
  <si>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</si>
  <si>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</si>
  <si>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</si>
  <si>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</si>
  <si>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</si>
  <si>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</si>
  <si>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</si>
  <si>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</si>
  <si>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</si>
  <si>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</si>
  <si>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</si>
  <si>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</si>
  <si>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</si>
  <si>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</si>
  <si>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</si>
  <si>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</si>
  <si>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</si>
  <si>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</si>
  <si>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</si>
  <si>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</si>
  <si>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</si>
  <si>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</si>
  <si>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</si>
  <si>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</si>
  <si>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</si>
  <si>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</si>
  <si>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</si>
  <si>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</si>
  <si>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</si>
  <si>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</si>
  <si>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</si>
  <si>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</si>
  <si>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</si>
  <si>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</si>
  <si>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</si>
  <si>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</si>
  <si>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</si>
  <si>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</si>
  <si>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</si>
  <si>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</si>
  <si>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</si>
  <si>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</si>
  <si>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</si>
  <si>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</si>
  <si>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</si>
  <si>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</si>
  <si>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</si>
  <si>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</si>
  <si>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</si>
  <si>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</si>
  <si>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</si>
  <si>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</si>
  <si>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</si>
  <si>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</si>
  <si>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</si>
  <si>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</si>
  <si>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</si>
  <si>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</si>
  <si>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</si>
  <si>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</si>
  <si>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</si>
  <si>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</si>
  <si>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</si>
  <si>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</si>
  <si>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</si>
  <si>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</si>
  <si>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</si>
  <si>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</si>
  <si>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</si>
  <si>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</si>
  <si>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</si>
  <si>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</si>
  <si>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</si>
  <si>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</si>
  <si>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</si>
  <si>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</si>
  <si>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</si>
  <si>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</si>
  <si>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</si>
  <si>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</si>
  <si>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</si>
  <si>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</si>
  <si>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</si>
  <si>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</si>
  <si>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</si>
  <si>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</si>
  <si>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</si>
  <si>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</si>
  <si>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</si>
  <si>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</si>
  <si>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</si>
  <si>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</si>
  <si>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</si>
  <si>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</si>
  <si>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</si>
  <si>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</si>
  <si>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</si>
  <si>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</si>
  <si>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</si>
  <si>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</si>
  <si>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</si>
  <si>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</si>
  <si>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</si>
  <si>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</si>
  <si>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</si>
  <si>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</si>
  <si>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</si>
  <si>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</si>
  <si>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</si>
  <si>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</si>
  <si>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</si>
  <si>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</si>
  <si>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</si>
  <si>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</si>
  <si>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</si>
  <si>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</si>
  <si>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</si>
  <si>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</si>
  <si>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</si>
  <si>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</si>
  <si>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</si>
  <si>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</si>
  <si>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</si>
  <si>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</si>
  <si>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</si>
  <si>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</si>
  <si>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</si>
  <si>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</si>
  <si>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</si>
  <si>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</si>
  <si>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</si>
  <si>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</si>
  <si>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</si>
  <si>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</si>
  <si>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</si>
  <si>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</si>
  <si>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</si>
  <si>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</si>
  <si>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</si>
  <si>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</si>
  <si>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</si>
  <si>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</si>
  <si>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</si>
  <si>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</si>
  <si>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</si>
  <si>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</si>
  <si>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</si>
  <si>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</si>
  <si>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</si>
  <si>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</si>
  <si>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</si>
  <si>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</si>
  <si>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</si>
  <si>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</si>
  <si>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</si>
  <si>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</si>
  <si>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</si>
  <si>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</si>
  <si>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</si>
  <si>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</si>
  <si>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</si>
  <si>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</si>
  <si>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</si>
  <si>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</si>
  <si>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</si>
  <si>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</si>
  <si>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</si>
  <si>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</si>
  <si>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</si>
  <si>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</si>
  <si>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</si>
  <si>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</si>
  <si>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</si>
  <si>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</si>
  <si>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</si>
  <si>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</si>
  <si>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</si>
  <si>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</si>
  <si>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</si>
  <si>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</si>
  <si>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</si>
  <si>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</si>
  <si>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</si>
  <si>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</si>
  <si>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</si>
  <si>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</si>
  <si>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</si>
  <si>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</si>
  <si>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</si>
  <si>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</si>
  <si>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</si>
  <si>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</si>
  <si>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</si>
  <si>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</si>
  <si>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</si>
  <si>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</si>
  <si>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</si>
  <si>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</si>
  <si>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</si>
  <si>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</si>
  <si>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</si>
  <si>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</si>
  <si>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</si>
  <si>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</si>
  <si>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</si>
  <si>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</si>
  <si>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</si>
  <si>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</si>
  <si>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</si>
  <si>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</si>
  <si>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</si>
  <si>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</si>
  <si>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</si>
  <si>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</si>
  <si>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</si>
  <si>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</si>
  <si>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</si>
  <si>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</si>
  <si>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</si>
  <si>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</si>
  <si>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</si>
  <si>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</si>
  <si>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</si>
  <si>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</si>
  <si>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</si>
  <si>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</si>
  <si>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</si>
  <si>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</si>
  <si>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</si>
  <si>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</si>
  <si>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</si>
  <si>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</si>
  <si>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</si>
  <si>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</si>
  <si>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</si>
  <si>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</si>
  <si>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</si>
  <si>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</si>
  <si>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</si>
  <si>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</si>
  <si>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</si>
  <si>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</si>
  <si>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</si>
  <si>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</si>
  <si>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</si>
  <si>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</si>
  <si>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</si>
  <si>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</si>
  <si>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</si>
  <si>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</si>
  <si>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</si>
  <si>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</si>
  <si>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</si>
  <si>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</si>
  <si>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</si>
  <si>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</si>
  <si>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</si>
  <si>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</si>
  <si>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</si>
  <si>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</si>
  <si>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</si>
  <si>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</si>
  <si>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</si>
  <si>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</si>
  <si>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</si>
  <si>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</si>
  <si>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</si>
  <si>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</si>
  <si>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</si>
  <si>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</si>
  <si>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</si>
  <si>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</si>
  <si>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</si>
  <si>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</si>
  <si>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</si>
  <si>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</si>
  <si>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</si>
  <si>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</si>
  <si>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</si>
  <si>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</si>
  <si>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</si>
  <si>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</si>
  <si>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</si>
  <si>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</si>
  <si>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</si>
  <si>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</si>
  <si>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</si>
  <si>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</si>
  <si>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</si>
  <si>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</si>
  <si>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</si>
  <si>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</si>
  <si>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</si>
  <si>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</si>
  <si>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</si>
  <si>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</si>
  <si>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</si>
  <si>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</si>
  <si>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</si>
  <si>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</si>
  <si>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</si>
  <si>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</si>
  <si>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</si>
  <si>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</si>
  <si>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</si>
  <si>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</si>
  <si>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</si>
  <si>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</si>
  <si>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</si>
  <si>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</si>
  <si>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</si>
  <si>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</si>
  <si>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</si>
  <si>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</si>
  <si>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</si>
  <si>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</si>
  <si>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</si>
  <si>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</si>
  <si>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</si>
  <si>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</si>
  <si>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</si>
  <si>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</si>
  <si>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</si>
  <si>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</si>
  <si>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</si>
  <si>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</si>
  <si>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</si>
  <si>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</si>
  <si>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</si>
  <si>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</si>
  <si>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</si>
  <si>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</si>
  <si>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</si>
  <si>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</si>
  <si>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</si>
  <si>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</si>
  <si>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</si>
  <si>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</si>
  <si>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</si>
  <si>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</si>
  <si>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</si>
  <si>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</si>
  <si>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</si>
  <si>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</si>
  <si>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</si>
  <si>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</si>
  <si>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</si>
  <si>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</si>
  <si>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</si>
  <si>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</si>
  <si>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</si>
  <si>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</si>
  <si>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</si>
  <si>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</si>
  <si>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</si>
  <si>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</si>
  <si>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</si>
  <si>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</si>
  <si>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</si>
  <si>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</si>
  <si>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</si>
  <si>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</si>
  <si>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</si>
  <si>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</si>
  <si>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</si>
  <si>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</si>
  <si>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</si>
  <si>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</si>
  <si>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</si>
  <si>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</si>
  <si>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</si>
  <si>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</si>
  <si>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</si>
  <si>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</si>
  <si>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</si>
  <si>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</si>
  <si>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</si>
  <si>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</si>
  <si>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</si>
  <si>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</si>
  <si>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</si>
  <si>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</si>
  <si>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</si>
  <si>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</si>
  <si>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</si>
  <si>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</si>
  <si>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</si>
  <si>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</si>
  <si>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</si>
  <si>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</si>
  <si>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</si>
  <si>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</si>
  <si>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</si>
  <si>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</si>
  <si>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</si>
  <si>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</si>
  <si>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</si>
  <si>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</si>
  <si>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</si>
  <si>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</si>
  <si>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</si>
  <si>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</si>
  <si>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</si>
  <si>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</si>
  <si>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</si>
  <si>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</si>
  <si>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</si>
  <si>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</si>
  <si>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</si>
  <si>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</si>
  <si>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</si>
  <si>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</si>
  <si>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</si>
  <si>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</si>
  <si>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</si>
  <si>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</si>
  <si>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</si>
  <si>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</si>
  <si>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</si>
  <si>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</si>
  <si>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</si>
  <si>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</si>
  <si>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</si>
  <si>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</si>
  <si>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</si>
  <si>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</si>
  <si>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</si>
  <si>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</si>
  <si>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</si>
  <si>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</si>
  <si>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</si>
  <si>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</si>
  <si>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</si>
  <si>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</si>
  <si>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</si>
  <si>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</si>
  <si>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</si>
  <si>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</si>
  <si>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</si>
  <si>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</si>
  <si>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</si>
  <si>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</si>
  <si>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</si>
  <si>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</si>
  <si>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</si>
  <si>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</si>
  <si>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</si>
  <si>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</si>
  <si>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</si>
  <si>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</si>
  <si>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</si>
  <si>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</si>
  <si>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</si>
  <si>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</si>
  <si>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</si>
  <si>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</si>
  <si>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</si>
  <si>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</si>
  <si>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</si>
  <si>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</si>
  <si>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</si>
  <si>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</si>
  <si>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</si>
  <si>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</si>
  <si>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</si>
  <si>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</si>
  <si>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</si>
  <si>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</si>
  <si>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</si>
  <si>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</si>
  <si>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</si>
  <si>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</si>
  <si>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</si>
  <si>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</si>
  <si>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</si>
  <si>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</si>
  <si>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</si>
  <si>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</si>
  <si>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</si>
  <si>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</si>
  <si>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</si>
  <si>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</si>
  <si>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</si>
  <si>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</si>
  <si>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</si>
  <si>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</si>
  <si>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</si>
  <si>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</si>
  <si>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</si>
  <si>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</si>
  <si>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</si>
  <si>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</si>
  <si>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</si>
  <si>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</si>
  <si>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</si>
  <si>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</si>
  <si>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</si>
  <si>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</si>
  <si>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</si>
  <si>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</si>
  <si>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</si>
  <si>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</si>
  <si>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</si>
  <si>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</si>
  <si>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</si>
  <si>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</si>
  <si>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</si>
  <si>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</si>
  <si>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</si>
  <si>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</si>
  <si>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</si>
  <si>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</si>
  <si>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</si>
  <si>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</si>
  <si>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</si>
  <si>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</si>
  <si>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</si>
  <si>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</si>
  <si>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</si>
  <si>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</si>
  <si>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</si>
  <si>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</si>
  <si>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</si>
  <si>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</si>
  <si>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</si>
  <si>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</si>
  <si>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</si>
  <si>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</si>
  <si>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</si>
  <si>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</si>
  <si>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</si>
  <si>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</si>
  <si>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</si>
  <si>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</si>
  <si>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</si>
  <si>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</si>
  <si>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</si>
  <si>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</si>
  <si>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</si>
  <si>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</si>
  <si>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</si>
  <si>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</si>
  <si>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</si>
  <si>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</si>
  <si>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</si>
  <si>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</si>
  <si>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</si>
  <si>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</si>
  <si>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</si>
  <si>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</si>
  <si>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</si>
  <si>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</si>
  <si>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</si>
  <si>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</si>
  <si>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</si>
  <si>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</si>
  <si>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</si>
  <si>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</si>
  <si>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</si>
  <si>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</si>
  <si>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</si>
  <si>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</si>
  <si>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</si>
  <si>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</si>
  <si>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</si>
  <si>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</si>
  <si>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</si>
  <si>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</si>
  <si>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</si>
  <si>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</si>
  <si>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</si>
  <si>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</si>
  <si>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</si>
  <si>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</si>
  <si>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</si>
  <si>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</si>
  <si>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</si>
  <si>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</si>
  <si>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</si>
  <si>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</si>
  <si>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</si>
  <si>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</si>
  <si>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</si>
  <si>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</si>
  <si>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</si>
  <si>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</si>
  <si>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</si>
  <si>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</si>
  <si>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</si>
  <si>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</si>
  <si>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</si>
  <si>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</si>
  <si>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</si>
  <si>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</si>
  <si>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</si>
  <si>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</si>
  <si>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</si>
  <si>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</si>
  <si>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</si>
  <si>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</si>
  <si>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</si>
  <si>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</si>
  <si>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</si>
  <si>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</si>
  <si>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</si>
  <si>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</si>
  <si>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</si>
  <si>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</si>
  <si>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</si>
  <si>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</si>
  <si>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</si>
  <si>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</si>
  <si>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</si>
  <si>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</si>
  <si>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</si>
  <si>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</si>
  <si>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</si>
  <si>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</si>
  <si>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</si>
  <si>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</si>
  <si>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</si>
  <si>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</si>
  <si>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</si>
  <si>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</si>
  <si>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</si>
  <si>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</si>
  <si>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</si>
  <si>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</si>
  <si>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</si>
  <si>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</si>
  <si>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</si>
  <si>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</si>
  <si>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</si>
  <si>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</si>
  <si>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</si>
  <si>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</si>
  <si>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</si>
  <si>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</si>
  <si>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</si>
  <si>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</si>
  <si>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</si>
  <si>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</si>
  <si>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</si>
  <si>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</si>
  <si>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</si>
  <si>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</si>
  <si>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</si>
  <si>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</si>
  <si>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</si>
  <si>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</si>
  <si>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</si>
  <si>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</si>
  <si>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</si>
  <si>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</si>
  <si>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</si>
  <si>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</si>
  <si>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</si>
  <si>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</si>
  <si>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</si>
  <si>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</si>
  <si>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</si>
  <si>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</si>
  <si>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</si>
  <si>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</si>
  <si>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</si>
  <si>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</si>
  <si>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</si>
  <si>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</si>
  <si>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</si>
  <si>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</si>
  <si>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</si>
  <si>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</si>
  <si>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</si>
  <si>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</si>
  <si>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</si>
  <si>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</si>
  <si>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</si>
  <si>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</si>
  <si>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</si>
  <si>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</si>
  <si>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</si>
  <si>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</si>
  <si>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</si>
  <si>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</si>
  <si>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</si>
  <si>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</si>
  <si>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</si>
  <si>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</si>
  <si>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</si>
  <si>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</si>
  <si>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</si>
  <si>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</si>
  <si>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</si>
  <si>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</si>
  <si>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</si>
  <si>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</si>
  <si>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</si>
  <si>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</si>
  <si>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</si>
  <si>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</si>
  <si>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</si>
  <si>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</si>
  <si>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</si>
  <si>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</si>
  <si>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</si>
  <si>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</si>
  <si>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</si>
  <si>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</si>
  <si>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</si>
  <si>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</si>
  <si>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</si>
  <si>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</si>
  <si>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</si>
  <si>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</si>
  <si>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</si>
  <si>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</si>
  <si>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</si>
  <si>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</si>
  <si>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</si>
  <si>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</si>
  <si>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</si>
  <si>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</si>
  <si>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</si>
  <si>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</si>
  <si>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</si>
  <si>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</si>
  <si>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</si>
  <si>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</si>
  <si>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</si>
  <si>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</si>
  <si>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</si>
  <si>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</si>
  <si>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</si>
  <si>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</si>
  <si>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</si>
  <si>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</si>
  <si>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</si>
  <si>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</si>
  <si>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</si>
  <si>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</si>
  <si>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</si>
  <si>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</si>
  <si>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</si>
  <si>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</si>
  <si>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</si>
  <si>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</si>
  <si>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</si>
  <si>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</si>
  <si>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</si>
  <si>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</si>
  <si>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</si>
  <si>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</si>
  <si>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</si>
  <si>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</si>
  <si>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</si>
  <si>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</si>
  <si>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</si>
  <si>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</si>
  <si>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</si>
  <si>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</si>
  <si>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</si>
  <si>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</si>
  <si>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</si>
  <si>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</si>
  <si>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</si>
  <si>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</si>
  <si>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</si>
  <si>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</si>
  <si>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</si>
  <si>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</si>
  <si>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</si>
  <si>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</si>
  <si>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</si>
  <si>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</si>
  <si>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</si>
  <si>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</si>
  <si>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</si>
  <si>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</si>
  <si>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</si>
  <si>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</si>
  <si>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</si>
  <si>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</si>
  <si>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</si>
  <si>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</si>
  <si>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</si>
  <si>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</si>
  <si>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</si>
  <si>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</si>
  <si>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</si>
  <si>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</si>
  <si>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</si>
  <si>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</si>
  <si>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</si>
  <si>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</si>
  <si>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</si>
  <si>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</si>
  <si>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</si>
  <si>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</si>
  <si>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</si>
  <si>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</si>
  <si>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</si>
  <si>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</si>
  <si>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</si>
  <si>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</si>
  <si>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</si>
  <si>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</si>
  <si>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</si>
  <si>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</si>
  <si>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</si>
  <si>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</si>
  <si>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</si>
  <si>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</si>
  <si>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</si>
  <si>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</si>
  <si>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</si>
  <si>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</si>
  <si>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</si>
  <si>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</si>
  <si>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</si>
  <si>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</si>
  <si>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</si>
  <si>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</si>
  <si>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</si>
  <si>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</si>
  <si>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</si>
  <si>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</si>
  <si>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</si>
  <si>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</si>
  <si>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</si>
  <si>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</si>
  <si>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</si>
  <si>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</si>
  <si>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</si>
  <si>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</si>
  <si>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</si>
  <si>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</si>
  <si>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</si>
  <si>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</si>
  <si>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</si>
  <si>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</si>
  <si>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</si>
  <si>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</si>
  <si>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</si>
  <si>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</si>
  <si>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</si>
  <si>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</si>
  <si>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</si>
  <si>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</si>
  <si>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</si>
  <si>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</si>
  <si>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</si>
  <si>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</si>
  <si>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</si>
  <si>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</si>
  <si>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</si>
  <si>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</si>
  <si>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</si>
  <si>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</si>
  <si>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</si>
  <si>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</si>
  <si>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</si>
  <si>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</si>
  <si>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</si>
  <si>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</si>
  <si>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</si>
  <si>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</si>
  <si>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</si>
  <si>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</si>
  <si>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</si>
  <si>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</si>
  <si>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</si>
  <si>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</si>
  <si>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</si>
  <si>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</si>
  <si>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</si>
  <si>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</si>
  <si>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</si>
  <si>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</si>
  <si>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</si>
  <si>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</si>
  <si>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</si>
  <si>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</si>
  <si>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</si>
  <si>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</si>
  <si>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</si>
  <si>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</si>
  <si>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</si>
  <si>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</si>
  <si>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</si>
  <si>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</si>
  <si>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</si>
  <si>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</si>
  <si>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</si>
  <si>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</si>
  <si>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</si>
  <si>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</si>
  <si>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</si>
  <si>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</si>
  <si>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</si>
  <si>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</si>
  <si>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</si>
  <si>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</si>
  <si>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</si>
  <si>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</si>
  <si>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</si>
  <si>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</si>
  <si>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</si>
  <si>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</si>
  <si>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</si>
  <si>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</si>
  <si>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</si>
  <si>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</si>
  <si>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</si>
  <si>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</si>
  <si>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</si>
  <si>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</si>
  <si>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</si>
  <si>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</si>
  <si>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</si>
  <si>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</si>
  <si>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</si>
  <si>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</si>
  <si>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</si>
  <si>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</si>
  <si>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</si>
  <si>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</si>
  <si>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</si>
  <si>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</si>
  <si>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</si>
  <si>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</si>
  <si>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</si>
  <si>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</si>
  <si>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</si>
  <si>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</si>
  <si>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</si>
  <si>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</si>
  <si>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</si>
  <si>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</si>
  <si>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</si>
  <si>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</si>
  <si>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</si>
  <si>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</si>
  <si>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</si>
  <si>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</si>
  <si>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</si>
  <si>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</si>
  <si>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</si>
  <si>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</si>
  <si>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</si>
  <si>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</si>
  <si>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</si>
  <si>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</si>
  <si>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</si>
  <si>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</si>
  <si>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</si>
  <si>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</si>
  <si>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</si>
  <si>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</si>
  <si>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</si>
  <si>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</si>
  <si>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</si>
  <si>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</si>
  <si>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</si>
  <si>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</si>
  <si>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</si>
  <si>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</si>
  <si>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</si>
  <si>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</si>
  <si>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</si>
  <si>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</si>
  <si>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</si>
  <si>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</si>
  <si>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</si>
  <si>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</si>
  <si>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</si>
  <si>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</si>
  <si>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</si>
  <si>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</si>
  <si>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</si>
  <si>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</si>
  <si>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</si>
  <si>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</si>
  <si>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</si>
  <si>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</si>
  <si>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</si>
  <si>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</si>
  <si>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</si>
  <si>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</si>
  <si>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</si>
  <si>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</si>
  <si>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</si>
  <si>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</si>
  <si>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</si>
  <si>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</si>
  <si>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</si>
  <si>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</si>
  <si>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</si>
  <si>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</si>
  <si>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</si>
  <si>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</si>
  <si>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</si>
  <si>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</si>
  <si>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</si>
  <si>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</si>
  <si>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</si>
  <si>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</si>
  <si>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</si>
  <si>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</si>
  <si>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</si>
  <si>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</si>
  <si>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</si>
  <si>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</si>
  <si>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</si>
  <si>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</si>
  <si>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</si>
  <si>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</si>
  <si>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</si>
  <si>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</si>
  <si>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</si>
  <si>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</si>
  <si>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</si>
  <si>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</si>
  <si>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</si>
  <si>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</si>
  <si>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</si>
  <si>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</si>
  <si>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</si>
  <si>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</si>
  <si>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</si>
  <si>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</si>
  <si>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</si>
  <si>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</si>
  <si>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</si>
  <si>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</si>
  <si>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</si>
  <si>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</si>
  <si>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</si>
  <si>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</si>
  <si>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</si>
  <si>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</si>
  <si>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</si>
  <si>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</si>
  <si>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</si>
  <si>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</si>
  <si>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</si>
  <si>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</si>
  <si>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</si>
  <si>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</si>
  <si>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</si>
  <si>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</si>
  <si>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</si>
  <si>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</si>
  <si>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</si>
  <si>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</si>
  <si>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</si>
  <si>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</si>
  <si>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</si>
  <si>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</si>
  <si>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</si>
  <si>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</si>
  <si>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</si>
  <si>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</si>
  <si>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</si>
  <si>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</si>
  <si>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</si>
  <si>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</si>
  <si>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</si>
  <si>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</si>
  <si>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</si>
  <si>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</si>
  <si>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</si>
  <si>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</si>
  <si>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</si>
  <si>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</si>
  <si>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</si>
  <si>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</si>
  <si>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</si>
  <si>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</si>
  <si>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</si>
  <si>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</si>
  <si>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</si>
  <si>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</si>
  <si>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</si>
  <si>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</si>
  <si>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</si>
  <si>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</si>
  <si>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</si>
  <si>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</si>
  <si>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</si>
  <si>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</si>
  <si>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</si>
  <si>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</si>
  <si>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</si>
  <si>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</si>
  <si>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</si>
  <si>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</si>
  <si>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</si>
  <si>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</si>
  <si>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</si>
  <si>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</si>
  <si>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</si>
  <si>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</si>
  <si>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</si>
  <si>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</si>
  <si>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</si>
  <si>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</si>
  <si>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</si>
  <si>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</si>
  <si>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</si>
  <si>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</si>
  <si>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</si>
  <si>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</si>
  <si>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</si>
  <si>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</si>
  <si>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</si>
  <si>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</si>
  <si>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</si>
  <si>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</si>
  <si>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</si>
  <si>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</si>
  <si>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</si>
  <si>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</si>
  <si>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</si>
  <si>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</si>
  <si>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</si>
  <si>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</si>
  <si>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</si>
  <si>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</si>
  <si>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</si>
  <si>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</si>
  <si>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</si>
  <si>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</si>
  <si>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</si>
  <si>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</si>
  <si>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</si>
  <si>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</si>
  <si>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</si>
  <si>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</si>
  <si>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</si>
  <si>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</si>
  <si>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</si>
  <si>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</si>
  <si>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</si>
  <si>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</si>
  <si>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</si>
  <si>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</si>
  <si>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</si>
  <si>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</si>
  <si>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</si>
  <si>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</si>
  <si>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</si>
  <si>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</si>
  <si>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</si>
  <si>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</si>
  <si>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</si>
  <si>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</si>
  <si>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</si>
  <si>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</si>
  <si>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</si>
  <si>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</si>
  <si>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</si>
  <si>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</si>
  <si>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</si>
  <si>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</si>
  <si>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</si>
  <si>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</si>
  <si>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</si>
  <si>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</si>
  <si>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</si>
  <si>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</si>
  <si>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</si>
  <si>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</si>
  <si>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</si>
  <si>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</si>
  <si>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</si>
  <si>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</si>
  <si>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</si>
  <si>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</si>
  <si>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</si>
  <si>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</si>
  <si>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</si>
  <si>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</si>
  <si>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</si>
  <si>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</si>
  <si>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</si>
  <si>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</si>
  <si>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</si>
  <si>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</si>
  <si>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</si>
  <si>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</si>
  <si>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</si>
  <si>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</si>
  <si>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</si>
  <si>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</si>
  <si>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</si>
  <si>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</si>
  <si>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</si>
  <si>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</si>
  <si>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</si>
  <si>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</si>
  <si>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</si>
  <si>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</si>
  <si>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</si>
  <si>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</si>
  <si>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</si>
  <si>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</si>
  <si>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</si>
  <si>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</si>
  <si>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</si>
  <si>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</si>
  <si>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</si>
  <si>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</si>
  <si>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</si>
  <si>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</si>
  <si>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</si>
  <si>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</si>
  <si>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</si>
  <si>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</si>
  <si>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</si>
  <si>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</si>
  <si>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</si>
  <si>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</si>
  <si>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</si>
  <si>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</si>
  <si>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</si>
  <si>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</si>
  <si>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</si>
  <si>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</si>
  <si>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</si>
  <si>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</si>
  <si>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</si>
  <si>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</si>
  <si>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</si>
  <si>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</si>
  <si>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</si>
  <si>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</si>
  <si>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</si>
  <si>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</si>
  <si>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</si>
  <si>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</si>
  <si>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</si>
  <si>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</si>
  <si>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</si>
  <si>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</si>
  <si>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</si>
  <si>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</si>
  <si>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</si>
  <si>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</si>
  <si>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</si>
  <si>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</si>
  <si>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</si>
  <si>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</si>
  <si>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</si>
  <si>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</si>
  <si>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</si>
  <si>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</si>
  <si>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</si>
  <si>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</si>
  <si>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</si>
  <si>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</si>
  <si>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</si>
  <si>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</si>
  <si>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</si>
  <si>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</si>
  <si>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</si>
  <si>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</si>
  <si>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</si>
  <si>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</si>
  <si>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</si>
  <si>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</si>
  <si>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</si>
  <si>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</si>
  <si>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</si>
  <si>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</si>
  <si>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</si>
  <si>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</si>
  <si>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</si>
  <si>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</si>
  <si>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</si>
  <si>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</si>
  <si>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</si>
  <si>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</si>
  <si>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</si>
  <si>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</si>
  <si>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</si>
  <si>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</si>
  <si>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</si>
  <si>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</si>
  <si>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</si>
  <si>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</si>
  <si>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</si>
  <si>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</si>
  <si>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</si>
  <si>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</si>
  <si>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</si>
  <si>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</si>
  <si>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</si>
  <si>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</si>
  <si>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</si>
  <si>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</si>
  <si>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</si>
  <si>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</si>
  <si>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</si>
  <si>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</si>
  <si>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</si>
  <si>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</si>
  <si>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</si>
  <si>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</si>
  <si>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</si>
  <si>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</si>
  <si>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</si>
  <si>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</si>
  <si>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</si>
  <si>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</si>
  <si>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</si>
  <si>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</si>
  <si>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</si>
  <si>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</si>
  <si>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</si>
  <si>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</si>
  <si>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</si>
  <si>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</si>
  <si>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</si>
  <si>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</si>
  <si>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</si>
  <si>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</si>
  <si>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</si>
  <si>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</si>
  <si>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</si>
  <si>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</si>
  <si>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</si>
  <si>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</si>
  <si>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</si>
  <si>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</si>
  <si>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</si>
  <si>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</si>
  <si>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</si>
  <si>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</si>
  <si>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</si>
  <si>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</si>
  <si>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</si>
  <si>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</si>
  <si>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</si>
  <si>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</si>
  <si>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</si>
  <si>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</si>
  <si>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</si>
  <si>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</si>
  <si>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</si>
  <si>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</si>
  <si>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</si>
  <si>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</si>
  <si>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</si>
  <si>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</si>
  <si>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</si>
  <si>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</si>
  <si>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</si>
  <si>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</si>
  <si>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</si>
  <si>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</si>
  <si>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</si>
  <si>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</si>
  <si>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</si>
  <si>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</si>
  <si>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</si>
  <si>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</si>
  <si>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</si>
  <si>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</si>
  <si>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</si>
  <si>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</si>
  <si>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</si>
  <si>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</si>
  <si>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</si>
  <si>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</si>
  <si>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</si>
  <si>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</si>
  <si>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</si>
  <si>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</si>
  <si>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</si>
  <si>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</si>
  <si>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</si>
  <si>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</si>
  <si>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</si>
  <si>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</si>
  <si>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</si>
  <si>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</si>
  <si>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</si>
  <si>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</si>
  <si>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</si>
  <si>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</si>
  <si>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</si>
  <si>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</si>
  <si>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</si>
  <si>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</si>
  <si>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</si>
  <si>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</si>
  <si>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</si>
  <si>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</si>
  <si>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</si>
  <si>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</si>
  <si>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</si>
  <si>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</si>
  <si>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</si>
  <si>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</si>
  <si>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</si>
  <si>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</si>
  <si>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</si>
  <si>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</si>
  <si>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</si>
  <si>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</si>
  <si>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</si>
  <si>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</si>
  <si>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</si>
  <si>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</si>
  <si>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</si>
  <si>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</si>
  <si>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</si>
  <si>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</si>
  <si>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</si>
  <si>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</si>
  <si>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</si>
  <si>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</si>
  <si>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</si>
  <si>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</si>
  <si>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</si>
  <si>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</si>
  <si>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</si>
  <si>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</si>
  <si>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</si>
  <si>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</si>
  <si>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</si>
  <si>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</si>
  <si>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</si>
  <si>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</si>
  <si>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</si>
  <si>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</si>
  <si>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</si>
  <si>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</si>
  <si>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</si>
  <si>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</si>
  <si>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</si>
  <si>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</si>
  <si>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</si>
  <si>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</si>
  <si>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</si>
  <si>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</si>
  <si>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</si>
  <si>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</si>
  <si>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</si>
  <si>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</si>
  <si>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</si>
  <si>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</si>
  <si>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</si>
  <si>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</si>
  <si>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</si>
  <si>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</si>
  <si>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</si>
  <si>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</si>
  <si>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</si>
  <si>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</si>
  <si>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</si>
  <si>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</si>
  <si>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</si>
  <si>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</si>
  <si>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</si>
  <si>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</si>
  <si>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</si>
  <si>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</si>
  <si>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</si>
  <si>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</si>
  <si>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</si>
  <si>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</si>
  <si>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</si>
  <si>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</si>
  <si>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</si>
  <si>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</si>
  <si>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</si>
  <si>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</si>
  <si>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</si>
  <si>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</si>
  <si>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</si>
  <si>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</si>
  <si>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</si>
  <si>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</si>
  <si>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</si>
  <si>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</si>
  <si>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</si>
  <si>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</si>
  <si>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</si>
  <si>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</si>
  <si>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</si>
  <si>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</si>
  <si>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</si>
  <si>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</si>
  <si>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</si>
  <si>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</si>
  <si>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</si>
  <si>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</si>
  <si>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</si>
  <si>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</si>
  <si>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</si>
  <si>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</si>
  <si>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</si>
  <si>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</si>
  <si>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</si>
  <si>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</si>
  <si>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</si>
  <si>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</si>
  <si>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</si>
  <si>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</si>
  <si>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</si>
  <si>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</si>
  <si>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</si>
  <si>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</si>
  <si>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</si>
  <si>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</si>
  <si>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</si>
  <si>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</si>
  <si>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</si>
  <si>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</si>
  <si>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</si>
  <si>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</si>
  <si>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</si>
  <si>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</si>
  <si>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</si>
  <si>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</si>
  <si>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</si>
  <si>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</si>
  <si>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</si>
  <si>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</si>
  <si>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</si>
  <si>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</si>
  <si>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</si>
  <si>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</si>
  <si>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</si>
  <si>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</si>
  <si>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</si>
  <si>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</si>
  <si>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</si>
  <si>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</si>
  <si>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</si>
  <si>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</si>
  <si>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</si>
  <si>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</si>
  <si>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</si>
  <si>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</si>
  <si>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</si>
  <si>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</si>
  <si>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</si>
  <si>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</si>
  <si>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</si>
  <si>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</si>
  <si>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</si>
  <si>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</si>
  <si>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</si>
  <si>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</si>
  <si>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</si>
  <si>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</si>
  <si>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</si>
  <si>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</si>
  <si>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</si>
  <si>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</si>
  <si>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</si>
  <si>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</si>
  <si>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</si>
  <si>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</si>
  <si>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</si>
  <si>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</si>
  <si>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</si>
  <si>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</si>
  <si>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</si>
  <si>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</si>
  <si>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</si>
  <si>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</si>
  <si>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</si>
  <si>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</si>
  <si>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</si>
  <si>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</si>
  <si>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</si>
  <si>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</si>
  <si>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</si>
  <si>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</si>
  <si>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</si>
  <si>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</si>
  <si>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</si>
  <si>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</si>
  <si>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</si>
  <si>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</si>
  <si>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</si>
  <si>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</si>
  <si>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</si>
  <si>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</si>
  <si>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</si>
  <si>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</si>
  <si>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</si>
  <si>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</si>
  <si>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</si>
  <si>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</si>
  <si>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</si>
  <si>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</si>
  <si>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</si>
  <si>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</si>
  <si>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</si>
  <si>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</si>
  <si>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</si>
  <si>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</si>
  <si>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</si>
  <si>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</si>
  <si>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</si>
  <si>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</si>
  <si>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</si>
  <si>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</si>
  <si>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</si>
  <si>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</si>
  <si>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</si>
  <si>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</si>
  <si>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</si>
  <si>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</si>
  <si>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</si>
  <si>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</si>
  <si>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</si>
  <si>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</si>
  <si>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</si>
  <si>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</si>
  <si>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</si>
  <si>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</si>
  <si>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</si>
  <si>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</si>
  <si>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</si>
  <si>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</si>
  <si>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</si>
  <si>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</si>
  <si>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</si>
  <si>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</si>
  <si>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</si>
  <si>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</si>
  <si>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</si>
  <si>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</si>
  <si>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</si>
  <si>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</si>
  <si>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</si>
  <si>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</si>
  <si>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</si>
  <si>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</si>
  <si>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</si>
  <si>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</si>
  <si>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</si>
  <si>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</si>
  <si>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</si>
  <si>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</si>
  <si>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</si>
  <si>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</si>
  <si>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</si>
  <si>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</si>
  <si>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</si>
  <si>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</si>
  <si>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</si>
  <si>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</si>
  <si>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</si>
  <si>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</si>
  <si>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</si>
  <si>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</si>
  <si>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</si>
  <si>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</si>
  <si>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</si>
  <si>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</si>
  <si>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</si>
  <si>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</si>
  <si>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</si>
  <si>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</si>
  <si>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</si>
  <si>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</si>
  <si>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</si>
  <si>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</si>
  <si>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</si>
  <si>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</si>
  <si>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</si>
  <si>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</si>
  <si>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</si>
  <si>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</si>
  <si>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</si>
  <si>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</si>
  <si>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</si>
  <si>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</si>
  <si>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</si>
  <si>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</si>
  <si>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</si>
  <si>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</si>
  <si>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</si>
  <si>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</si>
  <si>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</si>
  <si>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</si>
  <si>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</si>
  <si>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</si>
  <si>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</si>
  <si>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</si>
  <si>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</si>
  <si>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</si>
  <si>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</si>
  <si>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</si>
  <si>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</si>
  <si>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</si>
  <si>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</si>
  <si>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</si>
  <si>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</si>
  <si>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</si>
  <si>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</si>
  <si>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</si>
  <si>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</si>
  <si>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</si>
  <si>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</si>
  <si>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</si>
  <si>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</si>
  <si>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</si>
  <si>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</si>
  <si>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</si>
  <si>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</si>
  <si>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</si>
  <si>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</si>
  <si>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</si>
  <si>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</si>
  <si>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</si>
  <si>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</si>
  <si>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</si>
  <si>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</si>
  <si>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</si>
  <si>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</si>
  <si>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</si>
  <si>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</si>
  <si>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</si>
  <si>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</si>
  <si>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</si>
  <si>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</si>
  <si>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</si>
  <si>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</si>
  <si>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</si>
  <si>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</si>
  <si>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</si>
  <si>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</si>
  <si>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</si>
  <si>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</si>
  <si>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</si>
  <si>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</si>
  <si>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</si>
  <si>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</si>
  <si>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</si>
  <si>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</si>
  <si>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</si>
  <si>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</si>
  <si>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</si>
  <si>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</si>
  <si>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</si>
  <si>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</si>
  <si>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</si>
  <si>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</si>
  <si>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</si>
  <si>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</si>
  <si>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</si>
  <si>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</si>
  <si>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</si>
  <si>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</si>
  <si>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</si>
  <si>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</si>
  <si>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</si>
  <si>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</si>
  <si>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</si>
  <si>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</si>
  <si>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</si>
  <si>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</si>
  <si>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</si>
  <si>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</si>
  <si>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</si>
  <si>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</si>
  <si>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</si>
  <si>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</si>
  <si>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</si>
  <si>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</si>
  <si>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</si>
  <si>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</si>
  <si>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</si>
  <si>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</si>
  <si>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</si>
  <si>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</si>
  <si>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</si>
  <si>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</si>
  <si>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</si>
  <si>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</si>
  <si>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</si>
  <si>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</si>
  <si>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</si>
  <si>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</si>
  <si>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</si>
  <si>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</si>
  <si>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</si>
  <si>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</si>
  <si>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</si>
  <si>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</si>
  <si>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</si>
  <si>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</si>
  <si>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</si>
  <si>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</si>
  <si>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</si>
  <si>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</si>
  <si>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</si>
  <si>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</si>
  <si>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</si>
  <si>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</si>
  <si>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</si>
  <si>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</si>
  <si>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</si>
  <si>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</si>
  <si>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</si>
  <si>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</si>
  <si>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</si>
  <si>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</si>
  <si>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</si>
  <si>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</si>
  <si>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</si>
  <si>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</si>
  <si>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</si>
  <si>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</si>
  <si>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</si>
  <si>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</si>
  <si>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</si>
  <si>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</si>
  <si>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</si>
  <si>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</si>
  <si>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</si>
  <si>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</si>
  <si>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</si>
  <si>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</si>
  <si>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</si>
  <si>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</si>
  <si>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</si>
  <si>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</si>
  <si>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</si>
  <si>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</si>
  <si>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</si>
  <si>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</si>
  <si>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</si>
  <si>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</si>
  <si>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</si>
  <si>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</si>
  <si>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</si>
  <si>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</si>
  <si>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</si>
  <si>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</si>
  <si>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</si>
  <si>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</si>
  <si>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</si>
  <si>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</si>
  <si>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</si>
  <si>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</si>
  <si>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</si>
  <si>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</si>
  <si>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</si>
  <si>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</si>
  <si>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</si>
  <si>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</si>
  <si>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</si>
  <si>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</si>
  <si>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</si>
  <si>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</si>
  <si>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</si>
  <si>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</si>
  <si>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</si>
  <si>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</si>
  <si>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</si>
  <si>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</si>
  <si>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</si>
  <si>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</si>
  <si>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</si>
  <si>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</si>
  <si>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</si>
  <si>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</si>
  <si>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</si>
  <si>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</si>
  <si>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</si>
  <si>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</si>
  <si>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</si>
  <si>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</si>
  <si>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</si>
  <si>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</si>
  <si>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</si>
  <si>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</si>
  <si>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</si>
  <si>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</si>
  <si>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</si>
  <si>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</si>
  <si>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</si>
  <si>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</si>
  <si>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</si>
  <si>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</si>
  <si>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</si>
  <si>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</si>
  <si>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</si>
  <si>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</si>
  <si>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</si>
  <si>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</si>
  <si>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</si>
  <si>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</si>
  <si>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</si>
  <si>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</si>
  <si>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</si>
  <si>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</si>
  <si>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</si>
  <si>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</si>
  <si>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</si>
  <si>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</si>
  <si>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</si>
  <si>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</si>
  <si>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</si>
  <si>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</si>
  <si>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</si>
  <si>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</si>
  <si>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</si>
  <si>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</si>
  <si>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</si>
  <si>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</si>
  <si>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</si>
  <si>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</si>
  <si>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</si>
  <si>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</si>
  <si>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</si>
  <si>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</si>
  <si>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</si>
  <si>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</si>
  <si>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</si>
  <si>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</si>
  <si>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</si>
  <si>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</si>
  <si>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</si>
  <si>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</si>
  <si>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</si>
  <si>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</si>
  <si>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</si>
  <si>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</si>
  <si>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</si>
  <si>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</si>
  <si>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</si>
  <si>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</si>
  <si>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</si>
  <si>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</si>
  <si>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</si>
  <si>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</si>
  <si>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</si>
  <si>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</si>
  <si>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</si>
  <si>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</si>
  <si>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</si>
  <si>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</si>
  <si>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</si>
  <si>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</si>
  <si>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</si>
  <si>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</si>
  <si>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</si>
  <si>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</si>
  <si>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</si>
  <si>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</si>
  <si>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</si>
  <si>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</si>
  <si>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</si>
  <si>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</si>
  <si>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</si>
  <si>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</si>
  <si>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</si>
  <si>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</si>
  <si>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</si>
  <si>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</si>
  <si>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</si>
  <si>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</si>
  <si>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</si>
  <si>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</si>
  <si>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</si>
  <si>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</si>
  <si>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</si>
  <si>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</si>
  <si>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</si>
  <si>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</si>
  <si>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</si>
  <si>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</si>
  <si>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</si>
  <si>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</si>
  <si>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</si>
  <si>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</si>
  <si>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</si>
  <si>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</si>
  <si>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</si>
  <si>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</si>
  <si>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</si>
  <si>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</si>
  <si>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</si>
  <si>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</si>
  <si>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</si>
  <si>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</si>
  <si>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</si>
  <si>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</si>
  <si>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</si>
  <si>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</si>
  <si>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</si>
  <si>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</si>
  <si>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</si>
  <si>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</si>
  <si>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</si>
  <si>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</si>
  <si>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</si>
  <si>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</si>
  <si>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</si>
  <si>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</si>
  <si>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</si>
  <si>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</si>
  <si>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</si>
  <si>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</si>
  <si>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</si>
  <si>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</si>
  <si>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</si>
  <si>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</si>
  <si>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</si>
  <si>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</si>
  <si>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</si>
  <si>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</si>
  <si>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</si>
  <si>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</si>
  <si>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</si>
  <si>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</si>
  <si>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</si>
  <si>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</si>
  <si>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</si>
  <si>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</si>
  <si>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</si>
  <si>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</si>
  <si>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</si>
  <si>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</si>
  <si>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</si>
  <si>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</si>
  <si>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</si>
  <si>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</si>
  <si>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</si>
  <si>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</si>
  <si>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</si>
  <si>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</si>
  <si>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</si>
  <si>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</si>
  <si>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</si>
  <si>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</si>
  <si>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</si>
  <si>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</si>
  <si>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</si>
  <si>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</si>
  <si>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</si>
  <si>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</si>
  <si>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</si>
  <si>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</si>
  <si>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</si>
  <si>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</si>
  <si>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</si>
  <si>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</si>
  <si>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</si>
  <si>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</si>
  <si>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</si>
  <si>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</si>
  <si>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</si>
  <si>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</si>
  <si>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</si>
  <si>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</si>
  <si>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</si>
  <si>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</si>
  <si>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</si>
  <si>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</si>
  <si>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</si>
  <si>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</si>
  <si>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</si>
  <si>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</si>
  <si>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</si>
  <si>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</si>
  <si>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</si>
  <si>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</si>
  <si>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</si>
  <si>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</si>
  <si>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</si>
  <si>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</si>
  <si>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</si>
  <si>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</si>
  <si>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</si>
  <si>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</si>
  <si>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</si>
  <si>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</si>
  <si>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</si>
  <si>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</si>
  <si>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</si>
  <si>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</si>
  <si>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</si>
  <si>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</si>
  <si>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</si>
  <si>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</si>
  <si>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</si>
  <si>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</si>
  <si>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</si>
  <si>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</si>
  <si>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</si>
  <si>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</si>
  <si>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</si>
  <si>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</si>
  <si>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</si>
  <si>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</si>
  <si>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</si>
  <si>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</si>
  <si>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</si>
  <si>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</si>
  <si>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</si>
  <si>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</si>
  <si>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</si>
  <si>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</si>
  <si>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</si>
  <si>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</si>
  <si>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</si>
  <si>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</si>
  <si>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</si>
  <si>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</si>
  <si>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</si>
  <si>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</si>
  <si>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</si>
  <si>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</si>
  <si>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</si>
  <si>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</si>
  <si>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</si>
  <si>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</si>
  <si>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</si>
  <si>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</si>
  <si>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</si>
  <si>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</si>
  <si>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</si>
  <si>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</si>
  <si>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</si>
  <si>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</si>
  <si>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</si>
  <si>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</si>
  <si>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</si>
  <si>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</si>
  <si>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</si>
  <si>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</si>
  <si>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</si>
  <si>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</si>
  <si>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</si>
  <si>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</si>
  <si>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</si>
  <si>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</si>
  <si>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</si>
  <si>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</si>
  <si>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</si>
  <si>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</si>
  <si>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</si>
  <si>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</si>
  <si>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</si>
  <si>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</si>
  <si>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</si>
  <si>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</si>
  <si>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</si>
  <si>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</si>
  <si>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</si>
  <si>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</si>
  <si>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</si>
  <si>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</si>
  <si>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</si>
  <si>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</si>
  <si>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</si>
  <si>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</si>
  <si>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</si>
  <si>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</si>
  <si>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</si>
  <si>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</si>
  <si>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</si>
  <si>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</si>
  <si>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</si>
  <si>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</si>
  <si>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</si>
  <si>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</si>
  <si>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</si>
  <si>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</si>
  <si>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</si>
  <si>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</si>
  <si>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</si>
  <si>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</si>
  <si>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</si>
  <si>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</si>
  <si>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</si>
  <si>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</si>
  <si>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</si>
  <si>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</si>
  <si>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</si>
  <si>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</si>
  <si>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</si>
  <si>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</si>
  <si>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</si>
  <si>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</si>
  <si>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</si>
  <si>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</si>
  <si>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</si>
  <si>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</si>
  <si>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</si>
  <si>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</si>
  <si>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</si>
  <si>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</si>
  <si>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</si>
  <si>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</si>
  <si>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</si>
  <si>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</si>
  <si>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</si>
  <si>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</si>
  <si>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</si>
  <si>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</si>
  <si>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</si>
  <si>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</si>
  <si>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</si>
  <si>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</si>
  <si>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</si>
  <si>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</si>
  <si>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</si>
  <si>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</si>
  <si>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</si>
  <si>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</si>
  <si>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</si>
  <si>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</si>
  <si>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</si>
  <si>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</si>
  <si>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</si>
  <si>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</si>
  <si>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</si>
  <si>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</si>
  <si>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</si>
  <si>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</si>
  <si>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</si>
  <si>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</si>
  <si>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</si>
  <si>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</si>
  <si>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</si>
  <si>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</si>
  <si>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</si>
  <si>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</si>
  <si>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</si>
  <si>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</si>
  <si>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</si>
  <si>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</si>
  <si>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</si>
  <si>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</si>
  <si>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</si>
  <si>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</si>
  <si>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</si>
  <si>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</si>
  <si>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</si>
  <si>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</si>
  <si>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</si>
  <si>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</si>
  <si>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</si>
  <si>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</si>
  <si>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</si>
  <si>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</si>
  <si>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</si>
  <si>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</si>
  <si>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</si>
  <si>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</si>
  <si>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</si>
  <si>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</si>
  <si>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</si>
  <si>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</si>
  <si>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</si>
  <si>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</si>
  <si>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</si>
  <si>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</si>
  <si>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</si>
  <si>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</si>
  <si>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</si>
  <si>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</si>
  <si>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</si>
  <si>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</si>
  <si>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</si>
  <si>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</si>
  <si>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</si>
  <si>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</si>
  <si>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</si>
  <si>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</si>
  <si>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</si>
  <si>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</si>
  <si>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</si>
  <si>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</si>
  <si>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</si>
  <si>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</si>
  <si>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</si>
  <si>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</si>
  <si>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</si>
  <si>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</si>
  <si>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</si>
  <si>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</si>
  <si>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</si>
  <si>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</si>
  <si>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</si>
  <si>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</si>
  <si>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</si>
  <si>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</si>
  <si>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</si>
  <si>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</si>
  <si>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</si>
  <si>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</si>
  <si>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</si>
  <si>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</si>
  <si>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</si>
  <si>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</si>
  <si>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</si>
  <si>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</si>
  <si>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</si>
  <si>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</si>
  <si>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</si>
  <si>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</si>
  <si>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</si>
  <si>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</si>
  <si>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</si>
  <si>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</si>
  <si>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</si>
  <si>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</si>
  <si>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</si>
  <si>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</si>
  <si>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</si>
  <si>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</si>
  <si>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</si>
  <si>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</si>
  <si>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</si>
  <si>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</si>
  <si>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</si>
  <si>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</si>
  <si>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</si>
  <si>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</si>
  <si>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</si>
  <si>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</si>
  <si>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</si>
  <si>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</si>
  <si>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</si>
  <si>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</si>
  <si>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</si>
  <si>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</si>
  <si>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</si>
  <si>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</si>
  <si>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</si>
  <si>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</si>
  <si>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</si>
  <si>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</si>
  <si>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</si>
  <si>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</si>
  <si>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</si>
  <si>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</si>
  <si>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</si>
  <si>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</si>
  <si>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</si>
  <si>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</si>
  <si>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</si>
  <si>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</si>
  <si>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</si>
  <si>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</si>
  <si>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</si>
  <si>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</si>
  <si>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</si>
  <si>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</si>
  <si>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</si>
  <si>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</si>
  <si>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</si>
  <si>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</si>
  <si>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</si>
  <si>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</si>
  <si>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</si>
  <si>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</si>
  <si>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</si>
  <si>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</si>
  <si>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</si>
  <si>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</si>
  <si>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</si>
  <si>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</si>
  <si>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</si>
  <si>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</si>
  <si>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</si>
  <si>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</si>
  <si>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</si>
  <si>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</si>
  <si>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</si>
  <si>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</si>
  <si>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</si>
  <si>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</si>
  <si>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</si>
  <si>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</si>
  <si>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</si>
  <si>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</si>
  <si>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</si>
  <si>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</si>
  <si>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</si>
  <si>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</si>
  <si>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</si>
  <si>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</si>
  <si>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</si>
  <si>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</si>
  <si>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</si>
  <si>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</si>
  <si>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</si>
  <si>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</si>
  <si>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</si>
  <si>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</si>
  <si>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</si>
  <si>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</si>
  <si>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</si>
  <si>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</si>
  <si>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</si>
  <si>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</si>
  <si>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</si>
  <si>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</si>
  <si>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</si>
  <si>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</si>
  <si>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</si>
  <si>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</si>
  <si>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</si>
  <si>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</si>
  <si>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</si>
  <si>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</si>
  <si>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</si>
  <si>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</si>
  <si>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</si>
  <si>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</si>
  <si>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</si>
  <si>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</si>
  <si>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</si>
  <si>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</si>
  <si>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</si>
  <si>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</si>
  <si>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</si>
  <si>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</si>
  <si>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</si>
  <si>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</si>
  <si>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</si>
  <si>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</si>
  <si>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</si>
  <si>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</si>
  <si>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</si>
  <si>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</si>
  <si>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</si>
  <si>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</si>
  <si>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</si>
  <si>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</si>
  <si>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</si>
  <si>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</si>
  <si>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</si>
  <si>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</si>
  <si>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</si>
  <si>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</si>
  <si>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</si>
  <si>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</si>
  <si>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</si>
  <si>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</si>
  <si>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</si>
  <si>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</si>
  <si>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</si>
  <si>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</si>
  <si>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</si>
  <si>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</si>
  <si>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</si>
  <si>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</si>
  <si>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</si>
  <si>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</si>
  <si>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</si>
  <si>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</si>
  <si>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</si>
  <si>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</si>
  <si>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</si>
  <si>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</si>
  <si>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</si>
  <si>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</si>
  <si>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</si>
  <si>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</si>
  <si>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</si>
  <si>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</si>
  <si>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</si>
  <si>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</si>
  <si>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</si>
  <si>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</si>
  <si>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</si>
  <si>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</si>
  <si>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</si>
  <si>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</si>
  <si>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</si>
  <si>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</si>
  <si>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</si>
  <si>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</si>
  <si>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</si>
  <si>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</si>
  <si>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</si>
  <si>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</si>
  <si>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</si>
  <si>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</si>
  <si>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</si>
  <si>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</si>
  <si>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</si>
  <si>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</si>
  <si>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</si>
  <si>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</si>
  <si>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</si>
  <si>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</si>
  <si>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</si>
  <si>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</si>
  <si>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</si>
  <si>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</si>
  <si>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</si>
  <si>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</si>
  <si>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</si>
  <si>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</si>
  <si>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</si>
  <si>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</si>
  <si>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</si>
  <si>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</si>
  <si>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</si>
  <si>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</si>
  <si>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</si>
  <si>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</si>
  <si>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</si>
  <si>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</si>
  <si>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</si>
  <si>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</si>
  <si>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</si>
  <si>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</si>
  <si>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</si>
  <si>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</si>
  <si>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</si>
  <si>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</si>
  <si>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</si>
  <si>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</si>
  <si>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</si>
  <si>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</si>
  <si>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</si>
  <si>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</si>
  <si>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</si>
  <si>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</si>
  <si>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</si>
  <si>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</si>
  <si>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</si>
  <si>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</si>
  <si>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</si>
  <si>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</si>
  <si>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</si>
  <si>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</si>
  <si>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</si>
  <si>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</si>
  <si>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</si>
  <si>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</si>
  <si>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</si>
  <si>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</si>
  <si>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</si>
  <si>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</si>
  <si>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</si>
  <si>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</si>
  <si>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</si>
  <si>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</si>
  <si>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</si>
  <si>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</si>
  <si>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</si>
  <si>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</si>
  <si>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</si>
  <si>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</si>
  <si>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</si>
  <si>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</si>
  <si>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</si>
  <si>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</si>
  <si>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</si>
  <si>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</si>
  <si>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</si>
  <si>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</si>
  <si>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</si>
  <si>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</si>
  <si>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</si>
  <si>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</si>
  <si>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</si>
  <si>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</si>
  <si>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</si>
  <si>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</si>
  <si>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</si>
  <si>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</si>
  <si>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</si>
  <si>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</si>
  <si>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</si>
  <si>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</si>
  <si>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</si>
  <si>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</si>
  <si>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</si>
  <si>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</si>
  <si>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</si>
  <si>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</si>
  <si>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</si>
  <si>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</si>
  <si>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</si>
  <si>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</si>
  <si>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</si>
  <si>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</si>
  <si>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</si>
  <si>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</si>
  <si>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</si>
  <si>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</si>
  <si>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</si>
  <si>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</si>
  <si>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</si>
  <si>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</si>
  <si>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</si>
  <si>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</si>
  <si>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</si>
  <si>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</si>
  <si>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</si>
  <si>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</si>
  <si>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</si>
  <si>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</si>
  <si>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</si>
  <si>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</si>
  <si>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</si>
  <si>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</si>
  <si>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</si>
  <si>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</si>
  <si>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</si>
  <si>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</si>
  <si>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</si>
  <si>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</si>
  <si>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</si>
  <si>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</si>
  <si>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</si>
  <si>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</si>
  <si>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</si>
  <si>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</si>
  <si>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</si>
  <si>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</si>
  <si>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</si>
  <si>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</si>
  <si>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</si>
  <si>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</si>
  <si>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</si>
  <si>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</si>
  <si>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</si>
  <si>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</si>
  <si>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</si>
  <si>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</si>
  <si>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</si>
  <si>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</si>
  <si>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</si>
  <si>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</si>
  <si>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</si>
  <si>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</si>
  <si>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</si>
  <si>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</si>
  <si>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</si>
  <si>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</si>
  <si>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</si>
  <si>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</si>
  <si>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</si>
  <si>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</si>
  <si>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</si>
  <si>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</si>
  <si>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</si>
  <si>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</si>
  <si>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</si>
  <si>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</si>
  <si>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</si>
  <si>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</si>
  <si>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</si>
  <si>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</si>
  <si>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</si>
  <si>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</si>
  <si>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</si>
  <si>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</si>
  <si>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</si>
  <si>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</si>
  <si>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</si>
  <si>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</si>
  <si>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</si>
  <si>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</si>
  <si>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</si>
  <si>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</si>
  <si>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</si>
  <si>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</si>
  <si>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</si>
  <si>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</si>
  <si>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</si>
  <si>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</si>
  <si>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</si>
  <si>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</si>
  <si>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</si>
  <si>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</si>
  <si>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</si>
  <si>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</si>
  <si>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</si>
  <si>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</si>
  <si>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</si>
  <si>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</si>
  <si>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</si>
  <si>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</si>
  <si>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</si>
  <si>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</si>
  <si>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</si>
  <si>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</si>
  <si>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</si>
  <si>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</si>
  <si>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</si>
  <si>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</si>
  <si>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</si>
  <si>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</si>
  <si>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</si>
  <si>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</si>
  <si>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</si>
  <si>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</si>
  <si>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</si>
  <si>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</si>
  <si>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</si>
  <si>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</si>
  <si>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</si>
  <si>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</si>
  <si>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</si>
  <si>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</si>
  <si>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</si>
  <si>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</si>
  <si>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</si>
  <si>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</si>
  <si>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</si>
  <si>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</si>
  <si>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</si>
  <si>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</si>
  <si>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</si>
  <si>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</si>
  <si>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</si>
  <si>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</si>
  <si>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</si>
  <si>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</si>
  <si>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</si>
  <si>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</si>
  <si>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</si>
  <si>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</si>
  <si>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</si>
  <si>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</si>
  <si>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</si>
  <si>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</si>
  <si>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</si>
  <si>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</si>
  <si>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</si>
  <si>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</si>
  <si>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</si>
  <si>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</si>
  <si>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</si>
  <si>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</si>
  <si>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</si>
  <si>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</si>
  <si>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</si>
  <si>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</si>
  <si>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</si>
  <si>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</si>
  <si>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</si>
  <si>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</si>
  <si>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</si>
  <si>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</si>
  <si>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</si>
  <si>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</si>
  <si>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</si>
  <si>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</si>
  <si>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</si>
  <si>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</si>
  <si>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</si>
  <si>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</si>
  <si>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</si>
  <si>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</si>
  <si>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</si>
  <si>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</si>
  <si>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</si>
  <si>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</si>
  <si>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</si>
  <si>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</si>
  <si>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</si>
  <si>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</si>
  <si>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</si>
  <si>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</si>
  <si>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</si>
  <si>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</si>
  <si>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</si>
  <si>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</si>
  <si>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</si>
  <si>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</si>
  <si>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</si>
  <si>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</si>
  <si>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</si>
  <si>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</si>
  <si>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</si>
  <si>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</si>
  <si>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</si>
  <si>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</si>
  <si>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</si>
  <si>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</si>
  <si>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</si>
  <si>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</si>
  <si>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</si>
  <si>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</si>
  <si>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</si>
  <si>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</si>
  <si>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</si>
  <si>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</si>
  <si>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</si>
  <si>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</si>
  <si>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</si>
  <si>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</si>
  <si>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</si>
  <si>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</si>
  <si>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</si>
  <si>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</si>
  <si>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</si>
  <si>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</si>
  <si>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</si>
  <si>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</si>
  <si>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</si>
  <si>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</si>
  <si>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</si>
  <si>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</si>
  <si>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</si>
  <si>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</si>
  <si>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</si>
  <si>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</si>
  <si>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</si>
  <si>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</si>
  <si>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</si>
  <si>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</si>
  <si>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</si>
  <si>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</si>
  <si>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</si>
  <si>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</si>
  <si>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</si>
  <si>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</si>
  <si>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</si>
  <si>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</si>
  <si>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</si>
  <si>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</si>
  <si>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</si>
  <si>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</si>
  <si>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</si>
  <si>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</si>
  <si>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</si>
  <si>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</si>
  <si>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</si>
  <si>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</si>
  <si>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</si>
  <si>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</si>
  <si>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</si>
  <si>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</si>
  <si>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</si>
  <si>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</si>
  <si>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</si>
  <si>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</si>
  <si>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</si>
  <si>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</si>
  <si>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</si>
  <si>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</si>
  <si>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</si>
  <si>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</si>
  <si>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</si>
  <si>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</si>
  <si>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</si>
  <si>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</si>
  <si>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</si>
  <si>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</si>
  <si>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</si>
  <si>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</si>
  <si>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</si>
  <si>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</si>
  <si>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</si>
  <si>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</si>
  <si>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</si>
  <si>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</si>
  <si>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</si>
  <si>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</si>
  <si>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</si>
  <si>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</si>
  <si>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</si>
  <si>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</si>
  <si>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</si>
  <si>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</si>
  <si>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</si>
  <si>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</si>
  <si>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</si>
  <si>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</si>
  <si>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</si>
  <si>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</si>
  <si>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</si>
  <si>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</si>
  <si>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</si>
  <si>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</si>
  <si>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</si>
  <si>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</si>
  <si>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</si>
  <si>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</si>
  <si>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</si>
  <si>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</si>
  <si>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</si>
  <si>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</si>
  <si>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</si>
  <si>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</si>
  <si>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</si>
  <si>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</si>
  <si>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</si>
  <si>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</si>
  <si>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</si>
  <si>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</si>
  <si>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</si>
  <si>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</si>
  <si>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</si>
  <si>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</si>
  <si>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</si>
  <si>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</si>
  <si>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</si>
  <si>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</si>
  <si>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</si>
  <si>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</si>
  <si>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</si>
  <si>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</si>
  <si>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</si>
  <si>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</si>
  <si>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</si>
  <si>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</si>
  <si>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</si>
  <si>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</si>
  <si>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</si>
  <si>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</si>
  <si>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</si>
  <si>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</si>
  <si>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</si>
  <si>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</si>
  <si>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</si>
  <si>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</si>
  <si>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</si>
  <si>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</si>
  <si>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</si>
  <si>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</si>
  <si>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</si>
  <si>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</si>
  <si>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</si>
  <si>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</si>
  <si>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</si>
  <si>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</si>
  <si>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</si>
  <si>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</si>
  <si>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</si>
  <si>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</si>
  <si>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</si>
  <si>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</si>
  <si>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</si>
  <si>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</si>
  <si>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</si>
  <si>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</si>
  <si>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</si>
  <si>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</si>
  <si>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</si>
  <si>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</si>
  <si>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</si>
  <si>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</si>
  <si>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</si>
  <si>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</si>
  <si>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</si>
  <si>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</si>
  <si>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</si>
  <si>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</si>
  <si>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</si>
  <si>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</si>
  <si>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</si>
  <si>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</si>
  <si>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</si>
  <si>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</si>
  <si>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</si>
  <si>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</si>
  <si>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</si>
  <si>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</si>
  <si>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</si>
  <si>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</si>
  <si>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</si>
  <si>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</si>
  <si>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</si>
  <si>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</si>
  <si>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</si>
  <si>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</si>
  <si>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</si>
  <si>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</si>
  <si>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</si>
  <si>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</si>
  <si>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</si>
  <si>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</si>
  <si>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</si>
  <si>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</si>
  <si>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</si>
  <si>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</si>
  <si>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</si>
  <si>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</si>
  <si>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</si>
  <si>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</si>
  <si>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</si>
  <si>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</si>
  <si>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</si>
  <si>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</si>
  <si>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</si>
  <si>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</si>
  <si>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</si>
  <si>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</si>
  <si>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</si>
  <si>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</si>
  <si>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</si>
  <si>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</si>
  <si>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</si>
  <si>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</si>
  <si>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</si>
  <si>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</si>
  <si>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</si>
  <si>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</si>
  <si>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</si>
  <si>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</si>
  <si>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</si>
  <si>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</si>
  <si>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</si>
  <si>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</si>
  <si>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</si>
  <si>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</si>
  <si>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</si>
  <si>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</si>
  <si>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</si>
  <si>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</si>
  <si>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</si>
  <si>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</si>
  <si>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</si>
  <si>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</si>
  <si>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</si>
  <si>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</si>
  <si>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</si>
  <si>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</si>
  <si>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</si>
  <si>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</si>
  <si>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</si>
  <si>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</si>
  <si>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</si>
  <si>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</si>
  <si>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</si>
  <si>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</si>
  <si>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</si>
  <si>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</si>
  <si>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</si>
  <si>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</si>
  <si>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</si>
  <si>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</si>
  <si>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</si>
  <si>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</si>
  <si>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</si>
  <si>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</si>
  <si>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</si>
  <si>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</si>
  <si>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</si>
  <si>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</si>
  <si>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</si>
  <si>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</si>
  <si>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</si>
  <si>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</si>
  <si>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</si>
  <si>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</si>
  <si>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</si>
  <si>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</si>
  <si>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</si>
  <si>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</si>
  <si>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</si>
  <si>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</si>
  <si>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</si>
  <si>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</si>
  <si>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</si>
  <si>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</si>
  <si>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</si>
  <si>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</si>
  <si>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</si>
  <si>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</si>
  <si>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</si>
  <si>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</si>
  <si>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</si>
  <si>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</si>
  <si>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</si>
  <si>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</si>
  <si>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</si>
  <si>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</si>
  <si>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</si>
  <si>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</si>
  <si>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</si>
  <si>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</si>
  <si>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</si>
  <si>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</si>
  <si>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</si>
  <si>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</si>
  <si>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</si>
  <si>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</si>
  <si>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</si>
  <si>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</si>
  <si>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</si>
  <si>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</si>
  <si>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</si>
  <si>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</si>
  <si>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</si>
  <si>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</si>
  <si>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</si>
  <si>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</si>
  <si>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</si>
  <si>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</si>
  <si>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</si>
  <si>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</si>
  <si>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</si>
  <si>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</si>
  <si>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</si>
  <si>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</si>
  <si>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</si>
  <si>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</si>
  <si>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</si>
  <si>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</si>
  <si>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</si>
  <si>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</si>
  <si>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</si>
  <si>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</si>
  <si>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</si>
  <si>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</si>
  <si>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</si>
  <si>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</si>
  <si>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</si>
  <si>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</si>
  <si>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</si>
  <si>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</si>
  <si>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</si>
  <si>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</si>
  <si>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</si>
  <si>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</si>
  <si>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</si>
  <si>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</si>
  <si>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</si>
  <si>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</si>
  <si>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</si>
  <si>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</si>
  <si>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</si>
  <si>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</si>
  <si>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</si>
  <si>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</si>
  <si>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</si>
  <si>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</si>
  <si>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</si>
  <si>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</si>
  <si>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</si>
  <si>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</si>
  <si>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</si>
  <si>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</si>
  <si>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</si>
  <si>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</si>
  <si>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</si>
  <si>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</si>
  <si>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</si>
  <si>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</si>
  <si>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</si>
  <si>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</si>
  <si>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</si>
  <si>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</si>
  <si>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</si>
  <si>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</si>
  <si>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</si>
  <si>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</si>
  <si>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</si>
  <si>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</si>
  <si>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</si>
  <si>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</si>
  <si>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</si>
  <si>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</si>
  <si>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</si>
  <si>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</si>
  <si>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</si>
  <si>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</si>
  <si>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</si>
  <si>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</si>
  <si>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</si>
  <si>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</si>
  <si>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</si>
  <si>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</si>
  <si>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</si>
  <si>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</si>
  <si>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</si>
  <si>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</si>
  <si>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</si>
  <si>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</si>
  <si>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</si>
  <si>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</si>
  <si>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</si>
  <si>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</si>
  <si>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</si>
  <si>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</si>
  <si>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</si>
  <si>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</si>
  <si>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</si>
  <si>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</si>
  <si>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</si>
  <si>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</si>
  <si>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</si>
  <si>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</si>
  <si>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</si>
  <si>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</si>
  <si>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</si>
  <si>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</si>
  <si>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</si>
  <si>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</si>
  <si>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</si>
  <si>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</si>
  <si>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</si>
  <si>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</si>
  <si>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</si>
  <si>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</si>
  <si>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</si>
  <si>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</si>
  <si>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</si>
  <si>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</si>
  <si>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</si>
  <si>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</si>
  <si>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</si>
  <si>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</si>
  <si>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</si>
  <si>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</si>
  <si>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</si>
  <si>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</si>
  <si>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</si>
  <si>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</si>
  <si>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</si>
  <si>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</si>
  <si>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</si>
  <si>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</si>
  <si>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</si>
  <si>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</si>
  <si>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</si>
  <si>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</si>
  <si>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</si>
  <si>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</si>
  <si>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</si>
  <si>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</si>
  <si>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</si>
  <si>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</si>
  <si>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</si>
  <si>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</si>
  <si>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</si>
  <si>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</si>
  <si>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</si>
  <si>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</si>
  <si>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</si>
  <si>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</si>
  <si>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</si>
  <si>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</si>
  <si>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</si>
  <si>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</si>
  <si>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</si>
  <si>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</si>
  <si>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</si>
  <si>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</si>
  <si>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</si>
  <si>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</si>
  <si>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</si>
  <si>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</si>
  <si>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</si>
  <si>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</si>
  <si>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</si>
  <si>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</si>
  <si>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</si>
  <si>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</si>
  <si>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</si>
  <si>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</si>
  <si>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</si>
  <si>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</si>
  <si>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</si>
  <si>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</si>
  <si>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</si>
  <si>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</si>
  <si>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</si>
  <si>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</si>
  <si>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</si>
  <si>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</si>
  <si>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</si>
  <si>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</si>
  <si>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</si>
  <si>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</si>
  <si>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</si>
  <si>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</si>
  <si>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</si>
  <si>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</si>
  <si>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</si>
  <si>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</si>
  <si>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</si>
  <si>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</si>
  <si>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</si>
  <si>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</si>
  <si>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</si>
  <si>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</si>
  <si>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</si>
  <si>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</si>
  <si>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</si>
  <si>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</si>
  <si>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</si>
  <si>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</si>
  <si>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</si>
  <si>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</si>
  <si>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</si>
  <si>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</si>
  <si>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</si>
  <si>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</si>
  <si>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</si>
  <si>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</si>
  <si>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</si>
  <si>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</si>
  <si>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</si>
  <si>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</si>
  <si>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</si>
  <si>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</si>
  <si>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</si>
  <si>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</si>
  <si>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</si>
  <si>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</si>
  <si>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</si>
  <si>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</si>
  <si>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</si>
  <si>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</si>
  <si>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</si>
  <si>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</si>
  <si>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</si>
  <si>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</si>
  <si>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</si>
  <si>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</si>
  <si>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</si>
  <si>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</si>
  <si>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</si>
  <si>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</si>
  <si>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</si>
  <si>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</si>
  <si>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</si>
  <si>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</si>
  <si>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</si>
  <si>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</si>
  <si>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</si>
  <si>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</si>
  <si>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</si>
  <si>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</si>
  <si>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</si>
  <si>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</si>
  <si>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</si>
  <si>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</si>
  <si>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</si>
  <si>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</si>
  <si>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</si>
  <si>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</si>
  <si>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</si>
  <si>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</si>
  <si>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</si>
  <si>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</si>
  <si>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</si>
  <si>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</si>
  <si>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</si>
  <si>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</si>
  <si>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</si>
  <si>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</si>
  <si>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</si>
  <si>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</si>
  <si>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</si>
  <si>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</si>
  <si>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</si>
  <si>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</si>
  <si>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</si>
  <si>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</si>
  <si>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</si>
  <si>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</si>
  <si>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</si>
  <si>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</si>
  <si>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</si>
  <si>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</si>
  <si>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</si>
  <si>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</si>
  <si>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</si>
  <si>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</si>
  <si>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</si>
  <si>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</si>
  <si>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</si>
  <si>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</si>
  <si>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</si>
  <si>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</si>
  <si>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</si>
  <si>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</si>
  <si>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</si>
  <si>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</si>
  <si>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</si>
  <si>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</si>
  <si>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</si>
  <si>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</si>
  <si>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</si>
  <si>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</si>
  <si>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</si>
  <si>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</si>
  <si>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</si>
  <si>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</si>
  <si>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</si>
  <si>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</si>
  <si>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</si>
  <si>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</si>
  <si>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</si>
  <si>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</si>
  <si>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</si>
  <si>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</si>
  <si>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</si>
  <si>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</si>
  <si>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</si>
  <si>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</si>
  <si>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</si>
  <si>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</si>
  <si>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</si>
  <si>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</si>
  <si>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</si>
  <si>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</si>
  <si>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</si>
  <si>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</si>
  <si>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</si>
  <si>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</si>
  <si>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</si>
  <si>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</si>
  <si>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</si>
  <si>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</si>
  <si>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</si>
  <si>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</si>
  <si>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</si>
  <si>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</si>
  <si>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</si>
  <si>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</si>
  <si>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</si>
  <si>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</si>
  <si>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</si>
  <si>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</si>
  <si>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</si>
  <si>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</si>
  <si>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</si>
  <si>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</si>
  <si>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</si>
  <si>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</si>
  <si>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</si>
  <si>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</si>
  <si>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</si>
  <si>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</si>
  <si>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</si>
  <si>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</si>
  <si>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</si>
  <si>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</si>
  <si>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</si>
  <si>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</si>
  <si>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</si>
  <si>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</si>
  <si>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</si>
  <si>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</si>
  <si>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</si>
  <si>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</si>
  <si>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</si>
  <si>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</si>
  <si>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</si>
  <si>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</si>
  <si>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</si>
  <si>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</si>
  <si>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</si>
  <si>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</si>
  <si>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</si>
  <si>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</si>
  <si>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</si>
  <si>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</si>
  <si>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</si>
  <si>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</si>
  <si>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</si>
  <si>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</si>
  <si>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</si>
  <si>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</si>
  <si>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</si>
  <si>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</si>
  <si>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</si>
  <si>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</si>
  <si>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</si>
  <si>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</si>
  <si>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</si>
  <si>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</si>
  <si>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</si>
  <si>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</si>
  <si>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</si>
  <si>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</si>
  <si>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</si>
  <si>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</si>
  <si>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</si>
  <si>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</si>
  <si>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</si>
  <si>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</si>
  <si>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</si>
  <si>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</si>
  <si>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</si>
  <si>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</si>
  <si>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</si>
  <si>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</si>
  <si>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</si>
  <si>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</si>
  <si>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</si>
  <si>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</si>
  <si>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</si>
  <si>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</si>
  <si>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</si>
  <si>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</si>
  <si>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</si>
  <si>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</si>
  <si>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</si>
  <si>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</si>
  <si>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</si>
  <si>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</si>
  <si>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</si>
  <si>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</si>
  <si>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</si>
  <si>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</si>
  <si>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</si>
  <si>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</si>
  <si>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</si>
  <si>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</si>
  <si>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</si>
  <si>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</si>
  <si>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</si>
  <si>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</si>
  <si>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</si>
  <si>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</si>
  <si>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</si>
  <si>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</si>
  <si>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</si>
  <si>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</si>
  <si>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</si>
  <si>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</si>
  <si>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</si>
  <si>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</si>
  <si>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</si>
  <si>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</si>
  <si>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</si>
  <si>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</si>
  <si>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</si>
  <si>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</si>
  <si>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</si>
  <si>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</si>
  <si>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</si>
  <si>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</si>
  <si>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</si>
  <si>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</si>
  <si>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</si>
  <si>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</si>
  <si>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</si>
  <si>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</si>
  <si>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</si>
  <si>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</si>
  <si>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</si>
  <si>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</si>
  <si>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</si>
  <si>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</si>
  <si>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</si>
  <si>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</si>
  <si>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</si>
  <si>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</si>
  <si>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</si>
  <si>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</si>
  <si>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</si>
  <si>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</si>
  <si>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</si>
  <si>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</si>
  <si>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</si>
  <si>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</si>
  <si>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</si>
  <si>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</si>
  <si>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</si>
  <si>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</si>
  <si>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</si>
  <si>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</si>
  <si>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</si>
  <si>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</si>
  <si>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</si>
  <si>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</si>
  <si>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</si>
  <si>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</si>
  <si>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</si>
  <si>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</si>
  <si>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</si>
  <si>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</si>
  <si>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</si>
  <si>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</si>
  <si>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</si>
  <si>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</si>
  <si>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</si>
  <si>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</si>
  <si>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</si>
  <si>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</si>
  <si>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</si>
  <si>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</si>
  <si>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</si>
  <si>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</si>
  <si>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</si>
  <si>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</si>
  <si>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</si>
  <si>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</si>
  <si>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</si>
  <si>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</si>
  <si>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</si>
  <si>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</si>
  <si>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</si>
  <si>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</si>
  <si>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</si>
  <si>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</si>
  <si>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</si>
  <si>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</si>
  <si>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</si>
  <si>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</si>
  <si>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</si>
  <si>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</si>
  <si>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</si>
  <si>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</si>
  <si>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</si>
  <si>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</si>
  <si>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</si>
  <si>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</si>
  <si>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</si>
  <si>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</si>
  <si>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</si>
  <si>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</si>
  <si>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</si>
  <si>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</si>
  <si>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</si>
  <si>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</si>
  <si>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</si>
  <si>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</si>
  <si>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</si>
  <si>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</si>
  <si>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</si>
  <si>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</si>
  <si>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</si>
  <si>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</si>
  <si>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</si>
  <si>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</si>
  <si>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</si>
  <si>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</si>
  <si>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</si>
  <si>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</si>
  <si>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</si>
  <si>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</si>
  <si>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</si>
  <si>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</si>
  <si>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</si>
  <si>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</si>
  <si>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</si>
  <si>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</si>
  <si>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</si>
  <si>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</si>
  <si>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</si>
  <si>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</si>
  <si>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</si>
  <si>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</si>
  <si>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</si>
  <si>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</si>
  <si>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</si>
  <si>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</si>
  <si>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</si>
  <si>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</si>
  <si>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</si>
  <si>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</si>
  <si>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</si>
  <si>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</si>
  <si>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</si>
  <si>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</si>
  <si>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</si>
  <si>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</si>
  <si>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</si>
  <si>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</si>
  <si>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</si>
  <si>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</si>
  <si>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</si>
  <si>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</si>
  <si>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</si>
  <si>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</si>
  <si>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</si>
  <si>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</si>
  <si>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</si>
  <si>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</si>
  <si>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</si>
  <si>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</si>
  <si>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</si>
  <si>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</si>
  <si>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</si>
  <si>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</si>
  <si>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</si>
  <si>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</si>
  <si>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</si>
  <si>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</si>
  <si>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</si>
  <si>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</si>
  <si>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</si>
  <si>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</si>
  <si>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</si>
  <si>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</si>
  <si>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</si>
  <si>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</si>
  <si>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</si>
  <si>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</si>
  <si>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</si>
  <si>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</si>
  <si>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</si>
  <si>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</si>
  <si>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</si>
  <si>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</si>
  <si>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</si>
  <si>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</si>
  <si>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</si>
  <si>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</si>
  <si>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</si>
  <si>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</si>
  <si>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</si>
  <si>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</si>
  <si>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</si>
  <si>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</si>
  <si>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</si>
  <si>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</si>
  <si>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</si>
  <si>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</si>
  <si>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</si>
  <si>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</si>
  <si>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</si>
  <si>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</si>
  <si>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</si>
  <si>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</si>
  <si>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</si>
  <si>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</si>
  <si>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</si>
  <si>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</si>
  <si>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</si>
  <si>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</si>
  <si>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</si>
  <si>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</si>
  <si>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</si>
  <si>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</si>
  <si>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</si>
  <si>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</si>
  <si>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</si>
  <si>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</si>
  <si>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</si>
  <si>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</si>
  <si>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</si>
  <si>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</si>
  <si>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</si>
  <si>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</si>
  <si>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</si>
  <si>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</si>
  <si>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</si>
  <si>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</si>
  <si>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</si>
  <si>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</si>
  <si>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</si>
  <si>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</si>
  <si>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</si>
  <si>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</si>
  <si>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</si>
  <si>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</si>
  <si>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</si>
  <si>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</si>
  <si>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</si>
  <si>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</si>
  <si>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</si>
  <si>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</si>
  <si>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</si>
  <si>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</si>
  <si>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</si>
  <si>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</si>
  <si>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</si>
  <si>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</si>
  <si>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</si>
  <si>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</si>
  <si>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</si>
  <si>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</si>
  <si>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</si>
  <si>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</si>
  <si>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</si>
  <si>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</si>
  <si>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</si>
  <si>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</si>
  <si>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</si>
  <si>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</si>
  <si>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</si>
  <si>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</si>
  <si>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</si>
  <si>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</si>
  <si>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</si>
  <si>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</si>
  <si>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</si>
  <si>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</si>
  <si>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</si>
  <si>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</si>
  <si>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</si>
  <si>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</si>
  <si>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</si>
  <si>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</si>
  <si>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</si>
  <si>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</si>
  <si>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</si>
  <si>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</si>
  <si>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</si>
  <si>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</si>
  <si>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</si>
  <si>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</si>
  <si>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</si>
  <si>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</si>
  <si>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</si>
  <si>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</si>
  <si>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</si>
  <si>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</si>
  <si>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</si>
  <si>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</si>
  <si>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</si>
  <si>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</si>
  <si>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</si>
  <si>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</si>
  <si>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</si>
  <si>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</si>
  <si>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</si>
  <si>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</si>
  <si>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</si>
  <si>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</si>
  <si>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</si>
  <si>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</si>
  <si>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</si>
  <si>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</si>
  <si>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</si>
  <si>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</si>
  <si>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</si>
  <si>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</si>
  <si>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</si>
  <si>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</si>
  <si>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</si>
  <si>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</si>
  <si>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</si>
  <si>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</si>
  <si>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</si>
  <si>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</si>
  <si>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</si>
  <si>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</si>
  <si>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</si>
  <si>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</si>
  <si>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</si>
  <si>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</si>
  <si>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</si>
  <si>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</si>
  <si>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</si>
  <si>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</si>
  <si>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</si>
  <si>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</si>
  <si>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</si>
  <si>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</si>
  <si>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</si>
  <si>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</si>
  <si>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</si>
  <si>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</si>
  <si>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</si>
  <si>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</si>
  <si>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</si>
  <si>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</si>
  <si>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</si>
  <si>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</si>
  <si>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</si>
  <si>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</si>
  <si>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</si>
  <si>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</si>
  <si>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</si>
  <si>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</si>
  <si>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</si>
  <si>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</si>
  <si>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</si>
  <si>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</si>
  <si>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</si>
  <si>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</si>
  <si>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</si>
  <si>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</si>
  <si>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</si>
  <si>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</si>
  <si>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</si>
  <si>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</si>
  <si>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</si>
  <si>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</si>
  <si>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</si>
  <si>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</si>
  <si>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</si>
  <si>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</si>
  <si>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</si>
  <si>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</si>
  <si>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</si>
  <si>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</si>
  <si>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</si>
  <si>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</si>
  <si>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</si>
  <si>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</si>
  <si>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</si>
  <si>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</si>
  <si>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</si>
  <si>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</si>
  <si>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</si>
  <si>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</si>
  <si>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</si>
  <si>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</si>
  <si>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</si>
  <si>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</si>
  <si>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</si>
  <si>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</si>
  <si>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</si>
  <si>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</si>
  <si>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</si>
  <si>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</si>
  <si>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</si>
  <si>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</si>
  <si>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</si>
  <si>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</si>
  <si>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</si>
  <si>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</si>
  <si>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</si>
  <si>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</si>
  <si>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</si>
  <si>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</si>
  <si>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</si>
  <si>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</si>
  <si>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</si>
  <si>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</si>
  <si>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</si>
  <si>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</si>
  <si>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</si>
  <si>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</si>
  <si>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</si>
  <si>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</si>
  <si>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</si>
  <si>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</si>
  <si>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</si>
  <si>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</si>
  <si>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</si>
  <si>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</si>
  <si>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</si>
  <si>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</si>
  <si>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</si>
  <si>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</si>
  <si>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</si>
  <si>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</si>
  <si>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</si>
  <si>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</si>
  <si>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</si>
  <si>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</si>
  <si>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</si>
  <si>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</si>
  <si>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</si>
  <si>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</si>
  <si>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</si>
  <si>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</si>
  <si>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</si>
  <si>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</si>
  <si>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</si>
  <si>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</si>
  <si>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</si>
  <si>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</si>
  <si>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</si>
  <si>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</si>
  <si>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</si>
  <si>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</si>
  <si>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</si>
  <si>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</si>
  <si>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</si>
  <si>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</si>
  <si>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</si>
  <si>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</si>
  <si>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</si>
  <si>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</si>
  <si>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</si>
  <si>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</si>
  <si>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</si>
  <si>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</si>
  <si>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</si>
  <si>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</si>
  <si>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</si>
  <si>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</si>
  <si>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</si>
  <si>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</si>
  <si>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</si>
  <si>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</si>
  <si>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</si>
  <si>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</si>
  <si>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</si>
  <si>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</si>
  <si>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</si>
  <si>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</si>
  <si>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</si>
  <si>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</si>
  <si>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</si>
  <si>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</si>
  <si>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</si>
  <si>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</si>
  <si>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</si>
  <si>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</si>
  <si>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</si>
  <si>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</si>
  <si>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</si>
  <si>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</si>
  <si>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</si>
  <si>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</si>
  <si>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</si>
  <si>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</si>
  <si>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</si>
  <si>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</si>
  <si>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</si>
  <si>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</si>
  <si>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</si>
  <si>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</si>
  <si>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</si>
  <si>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</si>
  <si>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</si>
  <si>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</si>
  <si>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</si>
  <si>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</si>
  <si>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</si>
  <si>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</si>
  <si>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</si>
  <si>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</si>
  <si>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</si>
  <si>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</si>
  <si>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</si>
  <si>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</si>
  <si>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</si>
  <si>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</si>
  <si>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</si>
  <si>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</si>
  <si>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</si>
  <si>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</si>
  <si>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</si>
  <si>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</si>
  <si>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</si>
  <si>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</si>
  <si>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</si>
  <si>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</si>
  <si>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</si>
  <si>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</si>
  <si>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</si>
  <si>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</si>
  <si>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</si>
  <si>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</si>
  <si>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</si>
  <si>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</si>
  <si>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</si>
  <si>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</si>
  <si>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</si>
  <si>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</si>
  <si>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</si>
  <si>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</si>
  <si>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</si>
  <si>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</si>
  <si>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</si>
  <si>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</si>
  <si>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</si>
  <si>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</si>
  <si>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</si>
  <si>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</si>
  <si>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</si>
  <si>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</si>
  <si>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</si>
  <si>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</si>
  <si>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</si>
  <si>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</si>
  <si>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</si>
  <si>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</si>
  <si>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</si>
  <si>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</si>
  <si>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</si>
  <si>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</si>
  <si>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</si>
  <si>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</si>
  <si>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</si>
  <si>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</si>
  <si>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</si>
  <si>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</si>
  <si>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</si>
  <si>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</si>
  <si>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</si>
  <si>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</si>
  <si>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</si>
  <si>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</si>
  <si>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</si>
  <si>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</si>
  <si>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</si>
  <si>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</si>
  <si>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</si>
  <si>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</si>
  <si>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</si>
  <si>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</si>
  <si>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</si>
  <si>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</si>
  <si>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</si>
  <si>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</si>
  <si>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</si>
  <si>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</si>
  <si>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</si>
  <si>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</si>
  <si>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</si>
  <si>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</si>
  <si>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</si>
  <si>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</si>
  <si>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</si>
  <si>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</si>
  <si>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</si>
  <si>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</si>
  <si>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</si>
  <si>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</si>
  <si>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</si>
  <si>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</si>
  <si>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</si>
  <si>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</si>
  <si>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</si>
  <si>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</si>
  <si>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</si>
  <si>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</si>
  <si>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</si>
  <si>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</si>
  <si>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</si>
  <si>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</si>
  <si>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</si>
  <si>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</si>
  <si>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</si>
  <si>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</si>
  <si>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</si>
  <si>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</si>
  <si>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</si>
  <si>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</si>
  <si>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</si>
  <si>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</si>
  <si>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</si>
  <si>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</si>
  <si>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</si>
  <si>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</si>
  <si>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</si>
  <si>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</si>
  <si>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</si>
  <si>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</si>
  <si>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</si>
  <si>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</si>
  <si>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</si>
  <si>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</si>
  <si>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</si>
  <si>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</si>
  <si>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</si>
  <si>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</si>
  <si>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</si>
  <si>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</si>
  <si>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</si>
  <si>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</si>
  <si>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</si>
  <si>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</si>
  <si>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</si>
  <si>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</si>
  <si>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</si>
  <si>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</si>
  <si>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</si>
  <si>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</si>
  <si>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</si>
  <si>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</si>
  <si>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</si>
  <si>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</si>
  <si>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</si>
  <si>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</si>
  <si>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</si>
  <si>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</si>
  <si>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</si>
  <si>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</si>
  <si>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</si>
  <si>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</si>
  <si>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</si>
  <si>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</si>
  <si>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</si>
  <si>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</si>
  <si>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</si>
  <si>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</si>
  <si>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</si>
  <si>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</si>
  <si>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</si>
  <si>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</si>
  <si>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</si>
  <si>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</si>
  <si>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</si>
  <si>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</si>
  <si>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</si>
  <si>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</si>
  <si>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</si>
  <si>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</si>
  <si>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</si>
  <si>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</si>
  <si>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</si>
  <si>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</si>
  <si>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</si>
  <si>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</si>
  <si>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</si>
  <si>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</si>
  <si>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</si>
  <si>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</si>
  <si>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</si>
  <si>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</si>
  <si>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</si>
  <si>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</si>
  <si>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</si>
  <si>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</si>
  <si>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</si>
  <si>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</si>
  <si>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</si>
  <si>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</si>
  <si>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</si>
  <si>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</si>
  <si>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</si>
  <si>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</si>
  <si>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</si>
  <si>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</si>
  <si>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</si>
  <si>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</si>
  <si>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</si>
  <si>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</si>
  <si>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</si>
  <si>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</si>
  <si>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</si>
  <si>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</si>
  <si>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</si>
  <si>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</si>
  <si>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</si>
  <si>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</si>
  <si>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</si>
  <si>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</si>
  <si>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</si>
  <si>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</si>
  <si>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</si>
  <si>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</si>
  <si>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</si>
  <si>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</si>
  <si>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</si>
  <si>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</si>
  <si>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</si>
  <si>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</si>
  <si>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</si>
  <si>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</si>
  <si>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</si>
  <si>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</si>
  <si>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</si>
  <si>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</si>
  <si>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</si>
  <si>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</si>
  <si>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</si>
  <si>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</si>
  <si>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</si>
  <si>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</si>
  <si>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</si>
  <si>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</si>
  <si>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</si>
  <si>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</si>
  <si>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</si>
  <si>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</si>
  <si>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</si>
  <si>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</si>
  <si>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</si>
  <si>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</si>
  <si>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</si>
  <si>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</si>
  <si>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</si>
  <si>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</si>
  <si>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</si>
  <si>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</si>
  <si>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</si>
  <si>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</si>
  <si>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</si>
  <si>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</si>
  <si>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</si>
  <si>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</si>
  <si>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</si>
  <si>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</si>
  <si>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</si>
  <si>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</si>
  <si>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</si>
  <si>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</si>
  <si>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</si>
  <si>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</si>
  <si>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</si>
  <si>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</si>
  <si>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</si>
  <si>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</si>
  <si>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</si>
  <si>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</si>
  <si>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</si>
  <si>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</si>
  <si>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</si>
  <si>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</si>
  <si>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</si>
  <si>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</si>
  <si>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</si>
  <si>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</si>
  <si>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</si>
  <si>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</si>
  <si>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</si>
  <si>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</si>
  <si>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</si>
  <si>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</si>
  <si>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</si>
  <si>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</si>
  <si>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</si>
  <si>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</si>
  <si>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</si>
  <si>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</si>
  <si>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</si>
  <si>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</si>
  <si>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</si>
  <si>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</si>
  <si>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</si>
  <si>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</si>
  <si>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</si>
  <si>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</si>
  <si>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</si>
  <si>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</si>
  <si>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</si>
  <si>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</si>
  <si>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</si>
  <si>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</si>
  <si>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</si>
  <si>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</si>
  <si>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</si>
  <si>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</si>
  <si>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</si>
  <si>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</si>
  <si>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</si>
  <si>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</si>
  <si>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</si>
  <si>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</si>
  <si>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</si>
  <si>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</si>
  <si>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</si>
  <si>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</si>
  <si>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</si>
  <si>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</si>
  <si>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</si>
  <si>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</si>
  <si>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</si>
  <si>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</si>
  <si>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</si>
  <si>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</si>
  <si>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</si>
  <si>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</si>
  <si>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</si>
  <si>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</si>
  <si>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</si>
  <si>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</si>
  <si>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</si>
  <si>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</si>
  <si>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</si>
  <si>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</si>
  <si>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</si>
  <si>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</si>
  <si>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</si>
  <si>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</si>
  <si>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</si>
  <si>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</si>
  <si>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</si>
  <si>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</si>
  <si>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</si>
  <si>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</si>
  <si>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</si>
  <si>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</si>
  <si>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</si>
  <si>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</si>
  <si>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</si>
  <si>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</si>
  <si>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</si>
  <si>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</si>
  <si>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</si>
  <si>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</si>
  <si>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</si>
  <si>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</si>
  <si>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</si>
  <si>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</si>
  <si>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</si>
  <si>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</si>
  <si>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</si>
  <si>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</si>
  <si>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</si>
  <si>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</si>
  <si>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</si>
  <si>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</si>
  <si>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</si>
  <si>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</si>
  <si>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</si>
  <si>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</si>
  <si>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</si>
  <si>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</si>
  <si>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</si>
  <si>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</si>
  <si>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</si>
  <si>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</si>
  <si>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</si>
  <si>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</si>
  <si>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</si>
  <si>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</si>
  <si>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</si>
  <si>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</si>
  <si>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</si>
  <si>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</si>
  <si>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</si>
  <si>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</si>
  <si>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</si>
  <si>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</si>
  <si>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</si>
  <si>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</si>
  <si>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</si>
  <si>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</si>
  <si>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</si>
  <si>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</si>
  <si>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</si>
  <si>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</si>
  <si>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</si>
  <si>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</si>
  <si>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</si>
  <si>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</si>
  <si>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</si>
  <si>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</si>
  <si>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</si>
  <si>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</si>
  <si>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</si>
  <si>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</si>
  <si>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</si>
  <si>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</si>
  <si>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</si>
  <si>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</si>
  <si>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</si>
  <si>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</si>
  <si>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</si>
  <si>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</si>
  <si>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</si>
  <si>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</si>
  <si>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</si>
  <si>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</si>
  <si>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</si>
  <si>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</si>
  <si>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</si>
  <si>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</si>
  <si>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</si>
  <si>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</si>
  <si>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</si>
  <si>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</si>
  <si>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</si>
  <si>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</si>
  <si>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</si>
  <si>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</si>
  <si>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</si>
  <si>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</si>
  <si>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</si>
  <si>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</si>
  <si>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</si>
  <si>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</si>
  <si>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</si>
  <si>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</si>
  <si>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</si>
  <si>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</si>
  <si>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</si>
  <si>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</si>
  <si>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</si>
  <si>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</si>
  <si>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</si>
  <si>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</si>
  <si>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</si>
  <si>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</si>
  <si>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</si>
  <si>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</si>
  <si>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</si>
  <si>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</si>
  <si>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</si>
  <si>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</si>
  <si>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</si>
  <si>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</si>
  <si>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</si>
  <si>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</si>
  <si>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</si>
  <si>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</si>
  <si>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</si>
  <si>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</si>
  <si>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</si>
  <si>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</si>
  <si>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</si>
  <si>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</si>
  <si>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</si>
  <si>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</si>
  <si>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</si>
  <si>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</si>
  <si>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</si>
  <si>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</si>
  <si>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</si>
  <si>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</si>
  <si>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</si>
  <si>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</si>
  <si>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</si>
  <si>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</si>
  <si>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</si>
  <si>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</si>
  <si>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</si>
  <si>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</si>
  <si>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</si>
  <si>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</si>
  <si>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</si>
  <si>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</si>
  <si>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</si>
  <si>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</si>
  <si>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</si>
  <si>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</si>
  <si>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</si>
  <si>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</si>
  <si>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</si>
  <si>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</si>
  <si>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</si>
  <si>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</si>
  <si>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</si>
  <si>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</si>
  <si>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</si>
  <si>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</si>
  <si>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</si>
  <si>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</si>
  <si>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</si>
  <si>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</si>
  <si>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</si>
  <si>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</si>
  <si>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</si>
  <si>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</si>
  <si>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</si>
  <si>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</si>
  <si>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</si>
  <si>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</si>
  <si>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</si>
  <si>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</si>
  <si>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</si>
  <si>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</si>
  <si>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</si>
  <si>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</si>
  <si>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</si>
  <si>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</si>
  <si>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</si>
  <si>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</si>
  <si>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</si>
  <si>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</si>
  <si>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</si>
  <si>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</si>
  <si>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</si>
  <si>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</si>
  <si>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</si>
  <si>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</si>
  <si>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</si>
  <si>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</si>
  <si>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</si>
  <si>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</si>
  <si>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</si>
  <si>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</si>
  <si>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</si>
  <si>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</si>
  <si>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</si>
  <si>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</si>
  <si>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</si>
  <si>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</si>
  <si>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</si>
  <si>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</si>
  <si>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</si>
  <si>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</si>
  <si>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</si>
  <si>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</si>
  <si>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</si>
  <si>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</si>
  <si>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</si>
  <si>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</si>
  <si>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</si>
  <si>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</si>
  <si>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</si>
  <si>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</si>
  <si>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</si>
  <si>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</si>
  <si>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</si>
  <si>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</si>
  <si>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</si>
  <si>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</si>
  <si>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</si>
  <si>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</si>
  <si>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</si>
  <si>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</si>
  <si>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</si>
  <si>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</si>
  <si>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</si>
  <si>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</si>
  <si>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</si>
  <si>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</si>
  <si>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</si>
  <si>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</si>
  <si>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</si>
  <si>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</si>
  <si>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</si>
  <si>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</si>
  <si>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</si>
  <si>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</si>
  <si>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</si>
  <si>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</si>
  <si>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</si>
  <si>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</si>
  <si>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</si>
  <si>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</si>
  <si>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</si>
  <si>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</si>
  <si>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</si>
  <si>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</si>
  <si>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</si>
  <si>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</si>
  <si>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</si>
  <si>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</si>
  <si>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</si>
  <si>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</si>
  <si>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</si>
  <si>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</si>
  <si>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</si>
  <si>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</si>
  <si>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</si>
  <si>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</si>
  <si>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</si>
  <si>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</si>
  <si>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</si>
  <si>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</si>
  <si>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</si>
  <si>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</si>
  <si>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</si>
  <si>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</si>
  <si>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</si>
  <si>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</si>
  <si>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</si>
  <si>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</si>
  <si>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</si>
  <si>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</si>
  <si>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</si>
  <si>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</si>
  <si>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</si>
  <si>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</si>
  <si>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</si>
  <si>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</si>
  <si>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</si>
  <si>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</si>
  <si>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</si>
  <si>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</si>
  <si>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</si>
  <si>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</si>
  <si>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</si>
  <si>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</si>
  <si>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</si>
  <si>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</si>
  <si>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</si>
  <si>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</si>
  <si>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</si>
  <si>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</si>
  <si>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</si>
  <si>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</si>
  <si>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</si>
  <si>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</si>
  <si>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</si>
  <si>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</si>
  <si>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</si>
  <si>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</si>
  <si>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</si>
  <si>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</si>
  <si>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</si>
  <si>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</si>
  <si>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</si>
  <si>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</si>
  <si>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</si>
  <si>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</si>
  <si>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</si>
  <si>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</si>
  <si>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</si>
  <si>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</si>
  <si>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</si>
  <si>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</si>
  <si>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</si>
  <si>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</si>
  <si>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</si>
  <si>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</si>
  <si>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</si>
  <si>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</si>
  <si>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</si>
  <si>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</si>
  <si>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</si>
  <si>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</si>
  <si>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</si>
  <si>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</si>
  <si>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</si>
  <si>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</si>
  <si>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</si>
  <si>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</si>
  <si>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</si>
  <si>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</si>
  <si>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</si>
  <si>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</si>
  <si>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</si>
  <si>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</si>
  <si>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</si>
  <si>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</si>
  <si>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</si>
  <si>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</si>
  <si>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</si>
  <si>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</si>
  <si>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</si>
  <si>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</si>
  <si>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</si>
  <si>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</si>
  <si>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</si>
  <si>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</si>
  <si>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</si>
  <si>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</si>
  <si>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</si>
  <si>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</si>
  <si>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</si>
  <si>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</si>
  <si>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</si>
  <si>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</si>
  <si>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</si>
  <si>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</si>
  <si>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</si>
  <si>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</si>
  <si>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</si>
  <si>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</si>
  <si>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</si>
  <si>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</si>
  <si>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</si>
  <si>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</si>
  <si>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</si>
  <si>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</si>
  <si>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</si>
  <si>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</si>
  <si>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</si>
  <si>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</si>
  <si>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</si>
  <si>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</si>
  <si>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</si>
  <si>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</si>
  <si>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</si>
  <si>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</si>
  <si>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</si>
  <si>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</si>
  <si>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</si>
  <si>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</si>
  <si>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</si>
  <si>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</si>
  <si>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</si>
  <si>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</si>
  <si>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</si>
  <si>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</si>
  <si>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</si>
  <si>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</si>
  <si>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</si>
  <si>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</si>
  <si>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</si>
  <si>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</si>
  <si>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</si>
  <si>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</si>
  <si>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</si>
  <si>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</si>
  <si>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</si>
  <si>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</si>
  <si>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</si>
  <si>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</si>
  <si>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</si>
  <si>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</si>
  <si>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</si>
  <si>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</si>
  <si>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</si>
  <si>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</si>
  <si>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</si>
  <si>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</si>
  <si>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</si>
  <si>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</si>
  <si>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</si>
  <si>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</si>
  <si>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</si>
  <si>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</si>
  <si>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</si>
  <si>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</si>
  <si>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</si>
  <si>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</si>
  <si>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</si>
  <si>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</si>
  <si>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</si>
  <si>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</si>
  <si>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</si>
  <si>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</si>
  <si>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</si>
  <si>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</si>
  <si>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</si>
  <si>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</si>
  <si>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</si>
  <si>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</si>
  <si>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</si>
  <si>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</si>
  <si>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</si>
  <si>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</si>
  <si>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</si>
  <si>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</si>
  <si>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</si>
  <si>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</si>
  <si>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</si>
  <si>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</si>
  <si>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</si>
  <si>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</si>
  <si>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</si>
  <si>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</si>
  <si>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</si>
  <si>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</si>
  <si>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</si>
  <si>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</si>
  <si>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</si>
  <si>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</si>
  <si>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</si>
  <si>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</si>
  <si>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</si>
  <si>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</si>
  <si>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</si>
  <si>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</si>
  <si>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</si>
  <si>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</si>
  <si>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</si>
  <si>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</si>
  <si>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</si>
  <si>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</si>
  <si>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</si>
  <si>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</si>
  <si>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</si>
  <si>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</si>
  <si>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</si>
  <si>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</si>
  <si>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</si>
  <si>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</si>
  <si>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</si>
  <si>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</si>
  <si>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</si>
  <si>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</si>
  <si>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</si>
  <si>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</si>
  <si>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</si>
  <si>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</si>
  <si>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</si>
  <si>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</si>
  <si>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</si>
  <si>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</si>
  <si>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</si>
  <si>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</si>
  <si>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</si>
  <si>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</si>
  <si>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</si>
  <si>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</si>
  <si>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</si>
  <si>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</si>
  <si>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</si>
  <si>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</si>
  <si>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</si>
  <si>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</si>
  <si>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</si>
  <si>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</si>
  <si>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</si>
  <si>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</si>
  <si>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</si>
  <si>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</si>
  <si>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</si>
  <si>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</si>
  <si>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</si>
  <si>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</si>
  <si>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</si>
  <si>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</si>
  <si>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</si>
  <si>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</si>
  <si>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</si>
  <si>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</si>
  <si>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</si>
  <si>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</si>
  <si>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</si>
  <si>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</si>
  <si>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</si>
  <si>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</si>
  <si>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</si>
  <si>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</si>
  <si>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</si>
  <si>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</si>
  <si>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</si>
  <si>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</si>
  <si>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</si>
  <si>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</si>
  <si>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</si>
  <si>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</si>
  <si>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</si>
  <si>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</si>
  <si>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</si>
  <si>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</si>
  <si>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</si>
  <si>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</si>
  <si>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</si>
  <si>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</si>
  <si>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</si>
  <si>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</si>
  <si>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</si>
  <si>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</si>
  <si>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</si>
  <si>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</si>
  <si>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</si>
  <si>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</si>
  <si>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</si>
  <si>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</si>
  <si>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</si>
  <si>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</si>
  <si>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</si>
  <si>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</si>
  <si>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</si>
  <si>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</si>
  <si>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</si>
  <si>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</si>
  <si>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</si>
  <si>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</si>
  <si>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</si>
  <si>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</si>
  <si>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</si>
  <si>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</si>
  <si>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</si>
  <si>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</si>
  <si>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</si>
  <si>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</si>
  <si>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</si>
  <si>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</si>
  <si>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</si>
  <si>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</si>
  <si>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</si>
  <si>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</si>
  <si>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</si>
  <si>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</si>
  <si>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</si>
  <si>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</si>
  <si>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</si>
  <si>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</si>
  <si>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</si>
  <si>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</si>
  <si>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</si>
  <si>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</si>
  <si>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</si>
  <si>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</si>
  <si>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</si>
  <si>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</si>
  <si>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</si>
  <si>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</si>
  <si>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</si>
  <si>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</si>
  <si>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</si>
  <si>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</si>
  <si>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</si>
  <si>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</si>
  <si>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</si>
  <si>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</si>
  <si>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</si>
  <si>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</si>
  <si>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</si>
  <si>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</si>
  <si>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</si>
  <si>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</si>
  <si>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</si>
  <si>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</si>
  <si>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</si>
  <si>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</si>
  <si>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</si>
  <si>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</si>
  <si>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</si>
  <si>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</si>
  <si>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</si>
  <si>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</si>
  <si>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</si>
  <si>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</si>
  <si>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</si>
  <si>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</si>
  <si>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</si>
  <si>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</si>
  <si>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</si>
  <si>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</si>
  <si>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</si>
  <si>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</si>
  <si>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</si>
  <si>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</si>
  <si>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</si>
  <si>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</si>
  <si>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</si>
  <si>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</si>
  <si>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</si>
  <si>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</si>
  <si>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</si>
  <si>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</si>
  <si>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</si>
  <si>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</si>
  <si>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</si>
  <si>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</si>
  <si>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</si>
  <si>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</si>
  <si>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</si>
  <si>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</si>
  <si>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</si>
  <si>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</si>
  <si>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</si>
  <si>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</si>
  <si>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</si>
  <si>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</si>
  <si>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</si>
  <si>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</si>
  <si>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</si>
  <si>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</si>
  <si>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</si>
  <si>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</si>
  <si>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</si>
  <si>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</si>
  <si>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</si>
  <si>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</si>
  <si>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</si>
  <si>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</si>
  <si>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</si>
  <si>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</si>
  <si>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</si>
  <si>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</si>
  <si>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</si>
  <si>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</si>
  <si>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</si>
  <si>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</si>
  <si>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</si>
  <si>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</si>
  <si>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</si>
  <si>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</si>
  <si>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</si>
  <si>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</si>
  <si>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</si>
  <si>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</si>
  <si>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</si>
  <si>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</si>
  <si>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</si>
  <si>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</si>
  <si>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</si>
  <si>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</si>
  <si>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</si>
  <si>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</si>
  <si>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</si>
  <si>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</si>
  <si>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</si>
  <si>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</si>
  <si>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</si>
  <si>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</si>
  <si>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</si>
  <si>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</si>
  <si>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</si>
  <si>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</si>
  <si>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</si>
  <si>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</si>
  <si>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</si>
  <si>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</si>
  <si>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</si>
  <si>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</si>
  <si>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</si>
  <si>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</si>
  <si>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</si>
  <si>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</si>
  <si>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</si>
  <si>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</si>
  <si>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</si>
  <si>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</si>
  <si>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</si>
  <si>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</si>
  <si>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</si>
  <si>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</si>
  <si>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</si>
  <si>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</si>
  <si>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</si>
  <si>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</si>
  <si>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</si>
  <si>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</si>
  <si>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</si>
  <si>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</si>
  <si>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</si>
  <si>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</si>
  <si>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</si>
  <si>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</si>
  <si>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</si>
  <si>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</si>
  <si>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</si>
  <si>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</si>
  <si>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</si>
  <si>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</si>
  <si>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</si>
  <si>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</si>
  <si>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</si>
  <si>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</si>
  <si>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</si>
  <si>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</si>
  <si>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</si>
  <si>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</si>
  <si>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</si>
  <si>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</si>
  <si>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</si>
  <si>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</si>
  <si>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</si>
  <si>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</si>
  <si>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</si>
  <si>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</si>
  <si>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</si>
  <si>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</si>
  <si>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</si>
  <si>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</si>
  <si>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</si>
  <si>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</si>
  <si>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</si>
  <si>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</si>
  <si>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</si>
  <si>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</si>
  <si>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</si>
  <si>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</si>
  <si>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</si>
  <si>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</si>
  <si>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</si>
  <si>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</si>
  <si>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</si>
  <si>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</si>
  <si>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</si>
  <si>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</si>
  <si>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</si>
  <si>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</si>
  <si>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</si>
  <si>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</si>
  <si>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</si>
  <si>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</si>
  <si>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</si>
  <si>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</si>
  <si>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</si>
  <si>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</si>
  <si>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</si>
  <si>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</si>
  <si>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</si>
  <si>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</si>
  <si>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</si>
  <si>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</si>
  <si>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</si>
  <si>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</si>
  <si>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</si>
  <si>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</si>
  <si>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</si>
  <si>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</si>
  <si>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</si>
  <si>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</si>
  <si>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</si>
  <si>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</si>
  <si>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</si>
  <si>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</si>
  <si>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</si>
  <si>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</si>
  <si>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</si>
  <si>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</si>
  <si>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</si>
  <si>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</si>
  <si>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</si>
  <si>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</si>
  <si>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</si>
  <si>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</si>
  <si>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</si>
  <si>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</si>
  <si>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</si>
  <si>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</si>
  <si>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</si>
  <si>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</si>
  <si>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</si>
  <si>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</si>
  <si>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</si>
  <si>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</si>
  <si>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</si>
  <si>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</si>
  <si>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</si>
  <si>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</si>
  <si>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</si>
  <si>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</si>
  <si>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</si>
  <si>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</si>
  <si>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</si>
  <si>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</si>
  <si>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</si>
  <si>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</si>
  <si>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</si>
  <si>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</si>
  <si>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</si>
  <si>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</si>
  <si>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</si>
  <si>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</si>
  <si>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</si>
  <si>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</si>
  <si>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</si>
  <si>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</si>
  <si>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</si>
  <si>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</si>
  <si>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</si>
  <si>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</si>
  <si>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</si>
  <si>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</si>
  <si>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</si>
  <si>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</si>
  <si>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</si>
  <si>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</si>
  <si>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</si>
  <si>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</si>
  <si>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</si>
  <si>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</si>
  <si>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</si>
  <si>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</si>
  <si>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</si>
  <si>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</si>
  <si>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</si>
  <si>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</si>
  <si>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</si>
  <si>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</si>
  <si>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</si>
  <si>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</si>
  <si>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</si>
  <si>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</si>
  <si>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</si>
  <si>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</si>
  <si>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</si>
  <si>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</si>
  <si>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</si>
  <si>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</si>
  <si>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</si>
  <si>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</si>
  <si>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</si>
  <si>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</si>
  <si>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</si>
  <si>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</si>
  <si>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</si>
  <si>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</si>
  <si>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</si>
  <si>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</si>
  <si>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</si>
  <si>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</si>
  <si>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</si>
  <si>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</si>
  <si>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</si>
  <si>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</si>
  <si>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</si>
  <si>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</si>
  <si>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</si>
  <si>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</si>
  <si>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</si>
  <si>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</si>
  <si>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</si>
  <si>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</si>
  <si>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</si>
  <si>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</si>
  <si>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</si>
  <si>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</si>
  <si>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</si>
  <si>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</si>
  <si>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</si>
  <si>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</si>
  <si>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</si>
  <si>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</si>
  <si>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</si>
  <si>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</si>
  <si>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</si>
  <si>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</si>
  <si>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</si>
  <si>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</si>
  <si>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</si>
  <si>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</si>
  <si>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</si>
  <si>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</si>
  <si>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</si>
  <si>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</si>
  <si>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</si>
  <si>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</si>
  <si>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</si>
  <si>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</si>
  <si>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</si>
  <si>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</si>
  <si>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</si>
  <si>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</si>
  <si>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</si>
  <si>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</si>
  <si>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</si>
  <si>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</si>
  <si>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</si>
  <si>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</si>
  <si>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</si>
  <si>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</si>
  <si>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</si>
  <si>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</si>
  <si>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</si>
  <si>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</si>
  <si>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</si>
  <si>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</si>
  <si>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</si>
  <si>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</si>
  <si>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</si>
  <si>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</si>
  <si>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</si>
  <si>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</si>
  <si>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</si>
  <si>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</si>
  <si>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</si>
  <si>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</si>
  <si>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</si>
  <si>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</si>
  <si>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</si>
  <si>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</si>
  <si>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</si>
  <si>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</si>
  <si>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</si>
  <si>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</si>
  <si>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</si>
  <si>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</si>
  <si>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</si>
  <si>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</si>
  <si>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</si>
  <si>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</si>
  <si>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</si>
  <si>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</si>
  <si>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</si>
  <si>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</si>
  <si>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</si>
  <si>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</si>
  <si>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</si>
  <si>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</si>
  <si>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</si>
  <si>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</si>
  <si>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</si>
  <si>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</si>
  <si>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</si>
  <si>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</si>
  <si>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</si>
  <si>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</si>
  <si>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</si>
  <si>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</si>
  <si>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</si>
  <si>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</si>
  <si>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</si>
  <si>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</si>
  <si>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</si>
  <si>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</si>
  <si>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</si>
  <si>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</si>
  <si>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</si>
  <si>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</si>
  <si>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</si>
  <si>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</si>
  <si>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</si>
  <si>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</si>
  <si>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</si>
  <si>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</si>
  <si>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</si>
  <si>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</si>
  <si>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</si>
  <si>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</si>
  <si>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</si>
  <si>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</si>
  <si>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</si>
  <si>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</si>
  <si>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</si>
  <si>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</si>
  <si>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</si>
  <si>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</si>
  <si>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</si>
  <si>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</si>
  <si>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</si>
  <si>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</si>
  <si>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</si>
  <si>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</si>
  <si>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</si>
  <si>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</si>
  <si>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</si>
  <si>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</si>
  <si>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</si>
  <si>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</si>
  <si>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</si>
  <si>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</si>
  <si>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</si>
  <si>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</si>
  <si>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</si>
  <si>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</si>
  <si>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</si>
  <si>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</si>
  <si>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</si>
  <si>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</si>
  <si>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</si>
  <si>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</si>
  <si>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</si>
  <si>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</si>
  <si>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</si>
  <si>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</si>
  <si>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</si>
  <si>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</si>
  <si>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</si>
  <si>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</si>
  <si>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</si>
  <si>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</si>
  <si>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</si>
  <si>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</si>
  <si>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</si>
  <si>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</si>
  <si>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</si>
  <si>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</si>
  <si>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</si>
  <si>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</si>
  <si>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</si>
  <si>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</si>
  <si>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</si>
  <si>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</si>
  <si>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</si>
  <si>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</si>
  <si>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</si>
  <si>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</si>
  <si>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</si>
  <si>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</si>
  <si>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</si>
  <si>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</si>
  <si>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</si>
  <si>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</si>
  <si>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</si>
  <si>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</si>
  <si>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</si>
  <si>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</si>
  <si>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</si>
  <si>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</si>
  <si>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</si>
  <si>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</si>
  <si>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</si>
  <si>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</si>
  <si>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</si>
  <si>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</si>
  <si>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</si>
  <si>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</si>
  <si>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</si>
  <si>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</si>
  <si>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</si>
  <si>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</si>
  <si>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</si>
  <si>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</si>
  <si>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</si>
  <si>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</si>
  <si>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</si>
  <si>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</si>
  <si>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</si>
  <si>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</si>
  <si>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</si>
  <si>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</si>
  <si>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</si>
  <si>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</si>
  <si>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</si>
  <si>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</si>
  <si>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</si>
  <si>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</si>
  <si>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</si>
  <si>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</si>
  <si>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</si>
  <si>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</si>
  <si>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</si>
  <si>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</si>
  <si>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</si>
  <si>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</si>
  <si>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</si>
  <si>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</si>
  <si>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</si>
  <si>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</si>
  <si>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</si>
  <si>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</si>
  <si>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</si>
  <si>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</si>
  <si>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</si>
  <si>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</si>
  <si>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</si>
  <si>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</si>
  <si>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</si>
  <si>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</si>
  <si>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</si>
  <si>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</si>
  <si>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</si>
  <si>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</si>
  <si>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</si>
  <si>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</si>
  <si>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</si>
  <si>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</si>
  <si>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</si>
  <si>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</si>
  <si>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</si>
  <si>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</si>
  <si>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</si>
  <si>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</si>
  <si>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</si>
  <si>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</si>
  <si>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</si>
  <si>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</si>
  <si>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</si>
  <si>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</si>
  <si>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</si>
  <si>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</si>
  <si>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</si>
  <si>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</si>
  <si>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</si>
  <si>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</si>
  <si>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</si>
  <si>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</si>
  <si>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</si>
  <si>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</si>
  <si>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</si>
  <si>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</si>
  <si>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</si>
  <si>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</si>
  <si>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</si>
  <si>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</si>
  <si>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</si>
  <si>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</si>
  <si>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</si>
  <si>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</si>
  <si>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</si>
  <si>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</si>
  <si>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</si>
  <si>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</si>
  <si>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</si>
  <si>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</si>
  <si>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</si>
  <si>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</si>
  <si>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</si>
  <si>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</si>
  <si>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</si>
  <si>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</si>
  <si>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</si>
  <si>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</si>
  <si>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</si>
  <si>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</si>
  <si>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</si>
  <si>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</si>
  <si>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</si>
  <si>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</si>
  <si>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</si>
  <si>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</si>
  <si>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</si>
  <si>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</si>
  <si>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</si>
  <si>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</si>
  <si>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</si>
  <si>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</si>
  <si>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</si>
  <si>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</si>
  <si>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</si>
  <si>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</si>
  <si>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</si>
  <si>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</si>
  <si>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</si>
  <si>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</si>
  <si>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</si>
  <si>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</si>
  <si>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</si>
  <si>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</si>
  <si>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</si>
  <si>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</si>
  <si>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</si>
  <si>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</si>
  <si>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</si>
  <si>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</si>
  <si>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</si>
  <si>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</si>
  <si>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</si>
  <si>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</si>
  <si>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</si>
  <si>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</si>
  <si>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</si>
  <si>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</si>
  <si>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</si>
  <si>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</si>
  <si>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</si>
  <si>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</si>
  <si>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</si>
  <si>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</si>
  <si>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</si>
  <si>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</si>
  <si>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</si>
  <si>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</si>
  <si>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</si>
  <si>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</si>
  <si>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</si>
  <si>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</si>
  <si>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</si>
  <si>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</si>
  <si>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</si>
  <si>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</si>
  <si>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</si>
  <si>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</si>
  <si>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</si>
  <si>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</si>
  <si>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</si>
  <si>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</si>
  <si>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</si>
  <si>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</si>
  <si>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</si>
  <si>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</si>
  <si>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</si>
  <si>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</si>
  <si>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</si>
  <si>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</si>
  <si>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</si>
  <si>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</si>
  <si>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</si>
  <si>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</si>
  <si>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</si>
  <si>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</si>
  <si>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</si>
  <si>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</si>
  <si>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</si>
  <si>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</si>
  <si>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</si>
  <si>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</si>
  <si>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</si>
  <si>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</si>
  <si>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</si>
  <si>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</si>
  <si>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</si>
  <si>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</si>
  <si>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</si>
  <si>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</si>
  <si>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</si>
  <si>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</si>
  <si>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</si>
  <si>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</si>
  <si>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</si>
  <si>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</si>
  <si>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</si>
  <si>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</si>
  <si>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</si>
  <si>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</si>
  <si>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</si>
  <si>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</si>
  <si>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</si>
  <si>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</si>
  <si>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</si>
  <si>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</si>
  <si>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</si>
  <si>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</si>
  <si>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</si>
  <si>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</si>
  <si>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</si>
  <si>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</si>
  <si>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</si>
  <si>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</si>
  <si>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</si>
  <si>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</si>
  <si>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</si>
  <si>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</si>
  <si>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</si>
  <si>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</si>
  <si>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</si>
  <si>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</si>
  <si>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</si>
  <si>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</si>
  <si>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</si>
  <si>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</si>
  <si>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</si>
  <si>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</si>
  <si>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</si>
  <si>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</si>
  <si>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</si>
  <si>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</si>
  <si>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</si>
  <si>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</si>
  <si>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</si>
  <si>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</si>
  <si>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</si>
  <si>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</si>
  <si>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</si>
  <si>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</si>
  <si>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</si>
  <si>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</si>
  <si>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</si>
  <si>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</si>
  <si>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</si>
  <si>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</si>
  <si>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</si>
  <si>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</si>
  <si>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</si>
  <si>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</si>
  <si>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</si>
  <si>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</si>
  <si>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</si>
  <si>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</si>
  <si>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</si>
  <si>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</si>
  <si>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</si>
  <si>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</si>
  <si>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</si>
  <si>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</si>
  <si>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</si>
  <si>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</si>
  <si>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</si>
  <si>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</si>
  <si>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</si>
  <si>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</si>
  <si>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</si>
  <si>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</si>
  <si>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</si>
  <si>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</si>
  <si>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</si>
  <si>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</si>
  <si>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</si>
  <si>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</si>
  <si>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</si>
  <si>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</si>
  <si>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</si>
  <si>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</si>
  <si>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</si>
  <si>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</si>
  <si>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</si>
  <si>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</si>
  <si>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</si>
  <si>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</si>
  <si>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</si>
  <si>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</si>
  <si>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</si>
  <si>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</si>
  <si>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</si>
  <si>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</si>
  <si>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</si>
  <si>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</si>
  <si>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</si>
  <si>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</si>
  <si>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</si>
  <si>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</si>
  <si>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</si>
  <si>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</si>
  <si>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</si>
  <si>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</si>
  <si>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</si>
  <si>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</si>
  <si>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</si>
  <si>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</si>
  <si>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</si>
  <si>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</si>
  <si>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</si>
  <si>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</si>
  <si>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</si>
  <si>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</si>
  <si>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</si>
  <si>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</si>
  <si>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</si>
  <si>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</si>
  <si>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</si>
  <si>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</si>
  <si>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</si>
  <si>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</si>
  <si>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</si>
  <si>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</si>
  <si>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</si>
  <si>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</si>
  <si>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</si>
  <si>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</si>
  <si>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</si>
  <si>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</si>
  <si>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</si>
  <si>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</si>
  <si>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</si>
  <si>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</si>
  <si>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</si>
  <si>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</si>
  <si>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</si>
  <si>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</si>
  <si>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</si>
  <si>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</si>
  <si>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</si>
  <si>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</si>
  <si>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</si>
  <si>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</si>
  <si>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</si>
  <si>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</si>
  <si>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</si>
  <si>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</si>
  <si>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</si>
  <si>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</si>
  <si>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</si>
  <si>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</si>
  <si>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</si>
  <si>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</si>
  <si>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</si>
  <si>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</si>
  <si>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</si>
  <si>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</si>
  <si>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</si>
  <si>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</si>
  <si>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</si>
  <si>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</si>
  <si>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</si>
  <si>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</si>
  <si>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</si>
  <si>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</si>
  <si>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</si>
  <si>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</si>
  <si>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</si>
  <si>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</si>
  <si>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</si>
  <si>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</si>
  <si>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</si>
  <si>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</si>
  <si>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</si>
  <si>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</si>
  <si>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</si>
  <si>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</si>
  <si>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</si>
  <si>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</si>
  <si>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</si>
  <si>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</si>
  <si>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</si>
  <si>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</si>
  <si>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</si>
  <si>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</si>
  <si>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</si>
  <si>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</si>
  <si>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</si>
  <si>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</si>
  <si>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</si>
  <si>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</si>
  <si>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</si>
  <si>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</si>
  <si>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</si>
  <si>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</si>
  <si>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</si>
  <si>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</si>
  <si>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</si>
  <si>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</si>
  <si>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</si>
  <si>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</si>
  <si>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</si>
  <si>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</si>
  <si>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</si>
  <si>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</si>
  <si>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</si>
  <si>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</si>
  <si>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</si>
  <si>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</si>
  <si>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</si>
  <si>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</si>
  <si>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</si>
  <si>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</si>
  <si>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</si>
  <si>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</si>
  <si>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</si>
  <si>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</si>
  <si>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</si>
  <si>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</si>
  <si>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</si>
  <si>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</si>
  <si>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</si>
  <si>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</si>
  <si>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</si>
  <si>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</si>
  <si>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</si>
  <si>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</si>
  <si>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</si>
  <si>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</si>
  <si>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</si>
  <si>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</si>
  <si>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</si>
  <si>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</si>
  <si>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</si>
  <si>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</si>
  <si>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</si>
  <si>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</si>
  <si>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</si>
  <si>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</si>
  <si>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</si>
  <si>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</si>
  <si>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</si>
  <si>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</si>
  <si>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</si>
  <si>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</si>
  <si>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</si>
  <si>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</si>
  <si>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</si>
  <si>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</si>
  <si>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</si>
  <si>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</si>
  <si>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</si>
  <si>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</si>
  <si>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</si>
  <si>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</si>
  <si>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</si>
  <si>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</si>
  <si>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</si>
  <si>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</si>
  <si>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</si>
  <si>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</si>
  <si>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</si>
  <si>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</si>
  <si>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</si>
  <si>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</si>
  <si>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</si>
  <si>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</si>
  <si>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</si>
  <si>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</si>
  <si>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</si>
  <si>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</si>
  <si>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</si>
  <si>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</si>
  <si>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</si>
  <si>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</si>
  <si>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</si>
  <si>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</si>
  <si>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</si>
  <si>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</si>
  <si>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</si>
  <si>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</si>
  <si>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</si>
  <si>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</si>
  <si>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</si>
  <si>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</si>
  <si>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</si>
  <si>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</si>
  <si>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</si>
  <si>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</si>
  <si>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</si>
  <si>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</si>
  <si>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</si>
  <si>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</si>
  <si>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</si>
  <si>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</si>
  <si>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</si>
  <si>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</si>
  <si>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</si>
  <si>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</si>
  <si>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</si>
  <si>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</si>
  <si>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</si>
  <si>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</si>
  <si>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</si>
  <si>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</si>
  <si>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</si>
  <si>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</si>
  <si>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</si>
  <si>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</si>
  <si>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</si>
  <si>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</si>
  <si>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</si>
  <si>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</si>
  <si>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</si>
  <si>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</si>
  <si>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</si>
  <si>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</si>
  <si>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</si>
  <si>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</si>
  <si>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</si>
  <si>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</si>
  <si>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</si>
  <si>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</si>
  <si>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</si>
  <si>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</si>
  <si>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</si>
  <si>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</si>
  <si>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</si>
  <si>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</si>
  <si>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</si>
  <si>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</si>
  <si>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</si>
  <si>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</si>
  <si>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</si>
  <si>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</si>
  <si>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</si>
  <si>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</si>
  <si>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</si>
  <si>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</si>
  <si>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</si>
  <si>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</si>
  <si>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</si>
  <si>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</si>
  <si>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</si>
  <si>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</si>
  <si>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</si>
  <si>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</si>
  <si>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</si>
  <si>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</si>
  <si>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</si>
  <si>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</si>
  <si>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</si>
  <si>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</si>
  <si>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</si>
  <si>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</si>
  <si>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</si>
  <si>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</si>
  <si>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</si>
  <si>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</si>
  <si>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</si>
  <si>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</si>
  <si>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</si>
  <si>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</si>
  <si>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</si>
  <si>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</si>
  <si>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</si>
  <si>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</si>
  <si>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</si>
  <si>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</si>
  <si>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</si>
  <si>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</si>
  <si>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</si>
  <si>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</si>
  <si>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</si>
  <si>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</si>
  <si>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</si>
  <si>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</si>
  <si>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</si>
  <si>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</si>
  <si>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</si>
  <si>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</si>
  <si>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</si>
  <si>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</si>
  <si>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</si>
  <si>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</si>
  <si>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</si>
  <si>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</si>
  <si>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</si>
  <si>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</si>
  <si>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</si>
  <si>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</si>
  <si>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</si>
  <si>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</si>
  <si>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</si>
  <si>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</si>
  <si>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</si>
  <si>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</si>
  <si>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</si>
  <si>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</si>
  <si>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</si>
  <si>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</si>
  <si>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</si>
  <si>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</si>
  <si>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</si>
  <si>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</si>
  <si>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</si>
  <si>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</si>
  <si>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</si>
  <si>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</si>
  <si>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</si>
  <si>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</si>
  <si>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</si>
  <si>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</si>
  <si>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</si>
  <si>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</si>
  <si>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</si>
  <si>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</si>
  <si>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</si>
  <si>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</si>
  <si>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</si>
  <si>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</si>
  <si>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</si>
  <si>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</si>
  <si>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</si>
  <si>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</si>
  <si>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</si>
  <si>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</si>
  <si>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</si>
  <si>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</si>
  <si>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</si>
  <si>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</si>
  <si>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</si>
  <si>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</si>
  <si>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</si>
  <si>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</si>
  <si>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</si>
  <si>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</si>
  <si>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</si>
  <si>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</si>
  <si>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</si>
  <si>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</si>
  <si>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</si>
  <si>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</si>
  <si>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</si>
  <si>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</si>
  <si>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</si>
  <si>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</si>
  <si>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</si>
  <si>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</si>
  <si>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</si>
  <si>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</si>
  <si>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</si>
  <si>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</si>
  <si>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</si>
  <si>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</si>
  <si>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</si>
  <si>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</si>
  <si>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</si>
  <si>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</si>
  <si>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</si>
  <si>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</si>
  <si>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</si>
  <si>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</si>
  <si>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</si>
  <si>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</si>
  <si>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</si>
  <si>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</si>
  <si>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</si>
  <si>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</si>
  <si>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</si>
  <si>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</si>
  <si>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</si>
  <si>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</si>
  <si>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</si>
  <si>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</si>
  <si>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</si>
  <si>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</si>
  <si>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</si>
  <si>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</si>
  <si>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</si>
  <si>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</si>
  <si>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</si>
  <si>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</si>
  <si>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</si>
  <si>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</si>
  <si>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</si>
  <si>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</si>
  <si>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</si>
  <si>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</si>
  <si>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</si>
  <si>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</si>
  <si>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</si>
  <si>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</si>
  <si>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</si>
  <si>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</si>
  <si>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</si>
  <si>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</si>
  <si>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</si>
  <si>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</si>
  <si>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</si>
  <si>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</si>
  <si>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</si>
  <si>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</si>
  <si>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</si>
  <si>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</si>
  <si>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</si>
  <si>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</si>
  <si>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</si>
  <si>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</si>
  <si>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</si>
  <si>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</si>
  <si>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</si>
  <si>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</si>
  <si>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</si>
  <si>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</si>
  <si>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</si>
  <si>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</si>
  <si>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</si>
  <si>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</si>
  <si>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</si>
  <si>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</si>
  <si>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</si>
  <si>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</si>
  <si>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</si>
  <si>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</si>
  <si>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</si>
  <si>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</si>
  <si>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</si>
  <si>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</si>
  <si>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</si>
  <si>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</si>
  <si>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</si>
  <si>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</si>
  <si>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</si>
  <si>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</si>
  <si>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</si>
  <si>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</si>
  <si>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</si>
  <si>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</si>
  <si>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</si>
  <si>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</si>
  <si>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</si>
  <si>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</si>
  <si>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</si>
  <si>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</si>
  <si>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</si>
  <si>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</si>
  <si>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</si>
  <si>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</si>
  <si>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</si>
  <si>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</si>
  <si>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</si>
  <si>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</si>
  <si>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</si>
  <si>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</si>
  <si>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</si>
  <si>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</si>
  <si>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</si>
  <si>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</si>
  <si>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</si>
  <si>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</si>
  <si>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</si>
  <si>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</si>
  <si>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</si>
  <si>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</si>
  <si>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</si>
  <si>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</si>
  <si>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</si>
  <si>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</si>
  <si>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</si>
  <si>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</si>
  <si>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</si>
  <si>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</si>
  <si>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</si>
  <si>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</si>
  <si>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</si>
  <si>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</si>
  <si>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</si>
  <si>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</si>
  <si>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</si>
  <si>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</si>
  <si>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</si>
  <si>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</si>
  <si>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</si>
  <si>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</si>
  <si>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</si>
  <si>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</si>
  <si>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</si>
  <si>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</si>
  <si>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</si>
  <si>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</si>
  <si>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</si>
  <si>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</si>
  <si>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</si>
  <si>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</si>
  <si>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</si>
  <si>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</si>
  <si>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</si>
  <si>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</si>
  <si>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</si>
  <si>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</si>
  <si>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</si>
  <si>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</si>
  <si>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</si>
  <si>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</si>
  <si>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</si>
  <si>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</si>
  <si>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</si>
  <si>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</si>
  <si>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</si>
  <si>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</si>
  <si>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</si>
  <si>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</si>
  <si>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</si>
  <si>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</si>
  <si>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</si>
  <si>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</si>
  <si>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</si>
  <si>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</si>
  <si>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</si>
  <si>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</si>
  <si>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</si>
  <si>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</si>
  <si>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</si>
  <si>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</si>
  <si>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</si>
  <si>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</si>
  <si>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</si>
  <si>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</si>
  <si>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</si>
  <si>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</si>
  <si>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</si>
  <si>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</si>
  <si>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</si>
  <si>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</si>
  <si>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</si>
  <si>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</si>
  <si>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</si>
  <si>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</si>
  <si>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</si>
  <si>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</si>
  <si>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</si>
  <si>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</si>
  <si>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</si>
  <si>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</si>
  <si>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</si>
  <si>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</si>
  <si>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</si>
  <si>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</si>
  <si>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</si>
  <si>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</si>
  <si>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</si>
  <si>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</si>
  <si>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</si>
  <si>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</si>
  <si>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</si>
  <si>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</si>
  <si>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</si>
  <si>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</si>
  <si>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</si>
  <si>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</si>
  <si>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</si>
  <si>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</si>
  <si>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</si>
  <si>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</si>
  <si>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</si>
  <si>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</si>
  <si>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</si>
  <si>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</si>
  <si>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</si>
  <si>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</si>
  <si>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</si>
  <si>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</si>
  <si>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</si>
  <si>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</si>
  <si>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</si>
  <si>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</si>
  <si>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</si>
  <si>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</si>
  <si>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</si>
  <si>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</si>
  <si>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</si>
  <si>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</si>
  <si>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</si>
  <si>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</si>
  <si>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</si>
  <si>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</si>
  <si>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</si>
  <si>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</si>
  <si>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</si>
  <si>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</si>
  <si>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</si>
  <si>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</si>
  <si>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</si>
  <si>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</si>
  <si>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</si>
  <si>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</si>
  <si>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</si>
  <si>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</si>
  <si>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</si>
  <si>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</si>
  <si>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</si>
  <si>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</si>
  <si>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</si>
  <si>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</si>
  <si>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</si>
  <si>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</si>
  <si>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</si>
  <si>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</si>
  <si>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</si>
  <si>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</si>
  <si>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</si>
  <si>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</si>
  <si>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</si>
  <si>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</si>
  <si>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</si>
  <si>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</si>
  <si>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</si>
  <si>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</si>
  <si>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</si>
  <si>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</si>
  <si>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</si>
  <si>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</si>
  <si>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</si>
  <si>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</si>
  <si>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</si>
  <si>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</si>
  <si>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</si>
  <si>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</si>
  <si>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</si>
  <si>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</si>
  <si>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</si>
  <si>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</si>
  <si>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</si>
  <si>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</si>
  <si>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</si>
  <si>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</si>
  <si>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</si>
  <si>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</si>
  <si>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</si>
  <si>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</si>
  <si>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</si>
  <si>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</si>
  <si>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</si>
  <si>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</si>
  <si>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</si>
  <si>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</si>
  <si>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</si>
  <si>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</si>
  <si>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</si>
  <si>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</si>
  <si>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</si>
  <si>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</si>
  <si>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</si>
  <si>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</si>
  <si>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</si>
  <si>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</si>
  <si>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</si>
  <si>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</si>
  <si>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</si>
  <si>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</si>
  <si>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</si>
  <si>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</si>
  <si>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</si>
  <si>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</si>
  <si>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</si>
  <si>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</si>
  <si>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</si>
  <si>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</si>
  <si>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</si>
  <si>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</si>
  <si>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</si>
  <si>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</si>
  <si>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</si>
  <si>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</si>
  <si>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</si>
  <si>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</si>
  <si>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</si>
  <si>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</si>
  <si>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</si>
  <si>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</si>
  <si>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</si>
  <si>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</si>
  <si>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</si>
  <si>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</si>
  <si>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</si>
  <si>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</si>
  <si>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</si>
  <si>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</si>
  <si>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</si>
  <si>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</si>
  <si>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</si>
  <si>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</si>
  <si>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</si>
  <si>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</si>
  <si>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</si>
  <si>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</si>
  <si>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</si>
  <si>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</si>
  <si>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</si>
  <si>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</si>
  <si>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</si>
  <si>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</si>
  <si>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</si>
  <si>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</si>
  <si>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</si>
  <si>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</si>
  <si>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</si>
  <si>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</si>
  <si>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</si>
  <si>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</si>
  <si>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</si>
  <si>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</si>
  <si>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</si>
  <si>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</si>
  <si>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</si>
  <si>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</si>
  <si>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</si>
  <si>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</si>
  <si>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</si>
  <si>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</si>
  <si>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</si>
  <si>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</si>
  <si>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</si>
  <si>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</si>
  <si>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</si>
  <si>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</si>
  <si>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</si>
  <si>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</si>
  <si>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</si>
  <si>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</si>
  <si>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</si>
  <si>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</si>
  <si>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</si>
  <si>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</si>
  <si>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</si>
  <si>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</si>
  <si>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</si>
  <si>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</si>
  <si>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</si>
  <si>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</si>
  <si>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</si>
  <si>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</si>
  <si>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</si>
  <si>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</si>
  <si>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</si>
  <si>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</si>
  <si>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</si>
  <si>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</si>
  <si>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</si>
  <si>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</si>
  <si>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</si>
  <si>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</si>
  <si>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</si>
  <si>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</si>
  <si>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</si>
  <si>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</si>
  <si>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</si>
  <si>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</si>
  <si>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</si>
  <si>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</si>
  <si>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</si>
  <si>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</si>
  <si>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</si>
  <si>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</si>
  <si>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</si>
  <si>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</si>
  <si>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</si>
  <si>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</si>
  <si>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</si>
  <si>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</si>
  <si>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</si>
  <si>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</si>
  <si>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</si>
  <si>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</si>
  <si>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</si>
  <si>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</si>
  <si>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</si>
  <si>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</si>
  <si>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</si>
  <si>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</si>
  <si>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</si>
  <si>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</si>
  <si>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</si>
  <si>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</si>
  <si>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</si>
  <si>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</si>
  <si>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</si>
  <si>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</si>
  <si>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</si>
  <si>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</si>
  <si>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</si>
  <si>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</si>
  <si>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</si>
  <si>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</si>
  <si>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</si>
  <si>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</si>
  <si>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</si>
  <si>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</si>
  <si>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</si>
  <si>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</si>
  <si>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</si>
  <si>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</si>
  <si>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</si>
  <si>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</si>
  <si>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</si>
  <si>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</si>
  <si>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</si>
  <si>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</si>
  <si>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</si>
  <si>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</si>
  <si>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</si>
  <si>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</si>
  <si>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</si>
  <si>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</si>
  <si>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</si>
  <si>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</si>
  <si>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</si>
  <si>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</si>
  <si>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</si>
  <si>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</si>
  <si>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</si>
  <si>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</si>
  <si>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</si>
  <si>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</si>
  <si>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</si>
  <si>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</si>
  <si>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</si>
  <si>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</si>
  <si>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</si>
  <si>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</si>
  <si>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</si>
  <si>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</si>
  <si>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</si>
  <si>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</si>
  <si>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</si>
  <si>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</si>
  <si>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</si>
  <si>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</si>
  <si>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</si>
  <si>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</si>
  <si>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</si>
  <si>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</si>
  <si>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</si>
  <si>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</si>
  <si>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</si>
  <si>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</si>
  <si>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</si>
  <si>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</si>
  <si>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</si>
  <si>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</si>
  <si>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</si>
  <si>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</si>
  <si>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</si>
  <si>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</si>
  <si>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</si>
  <si>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</si>
  <si>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</si>
  <si>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</si>
  <si>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</si>
  <si>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</si>
  <si>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</si>
  <si>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</si>
  <si>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</si>
  <si>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</si>
  <si>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</si>
  <si>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</si>
  <si>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</si>
  <si>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</si>
  <si>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</si>
  <si>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</si>
  <si>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</si>
  <si>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</si>
  <si>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</si>
  <si>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</si>
  <si>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</si>
  <si>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</si>
  <si>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</si>
  <si>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</si>
  <si>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</si>
  <si>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</si>
  <si>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</si>
  <si>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</si>
  <si>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</si>
  <si>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</si>
  <si>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</si>
  <si>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</si>
  <si>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</si>
  <si>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</si>
  <si>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</si>
  <si>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</si>
  <si>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</si>
  <si>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</si>
  <si>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</si>
  <si>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</si>
  <si>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</si>
  <si>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</si>
  <si>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</si>
  <si>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</si>
  <si>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</si>
  <si>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</si>
  <si>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</si>
  <si>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</si>
  <si>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</si>
  <si>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</si>
  <si>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</si>
  <si>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</si>
  <si>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</si>
  <si>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</si>
  <si>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</si>
  <si>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</si>
  <si>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</si>
  <si>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</si>
  <si>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</si>
  <si>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</si>
  <si>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</si>
  <si>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</si>
  <si>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</si>
  <si>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</si>
  <si>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</si>
  <si>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</si>
  <si>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</si>
  <si>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</si>
  <si>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</si>
  <si>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</si>
  <si>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</si>
  <si>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</si>
  <si>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</si>
  <si>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</si>
  <si>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</si>
  <si>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</si>
  <si>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</si>
  <si>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</si>
  <si>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</si>
  <si>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</si>
  <si>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</si>
  <si>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</si>
  <si>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</si>
  <si>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</si>
  <si>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</si>
  <si>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</si>
  <si>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</si>
  <si>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</si>
  <si>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</si>
  <si>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</si>
  <si>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</si>
  <si>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</si>
  <si>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</si>
  <si>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</si>
  <si>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</si>
  <si>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</si>
  <si>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</si>
  <si>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</si>
  <si>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</si>
  <si>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</si>
  <si>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</si>
  <si>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</si>
  <si>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</si>
  <si>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</si>
  <si>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</si>
  <si>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</si>
  <si>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</si>
  <si>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</si>
  <si>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</si>
  <si>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</si>
  <si>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</si>
  <si>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</si>
  <si>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</si>
  <si>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</si>
  <si>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</si>
  <si>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</si>
  <si>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</si>
  <si>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</si>
  <si>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</si>
  <si>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</si>
  <si>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</si>
  <si>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</si>
  <si>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</si>
  <si>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</si>
  <si>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</si>
  <si>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</si>
  <si>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</si>
  <si>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</si>
  <si>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</si>
  <si>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</si>
  <si>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</si>
  <si>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</si>
  <si>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</si>
  <si>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</si>
  <si>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</si>
  <si>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</si>
  <si>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</si>
  <si>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</si>
  <si>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</si>
  <si>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</si>
  <si>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</si>
  <si>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</si>
  <si>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</si>
  <si>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</si>
  <si>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</si>
  <si>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</si>
  <si>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</si>
  <si>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</si>
  <si>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</si>
  <si>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</si>
  <si>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</si>
  <si>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</si>
  <si>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</si>
  <si>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</si>
  <si>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</si>
  <si>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</si>
  <si>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</si>
  <si>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</si>
  <si>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</si>
  <si>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</si>
  <si>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</si>
  <si>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</si>
  <si>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</si>
  <si>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</si>
  <si>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</si>
  <si>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</si>
  <si>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</si>
  <si>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</si>
  <si>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</si>
  <si>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</si>
  <si>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</si>
  <si>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</si>
  <si>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</si>
  <si>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</si>
  <si>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</si>
  <si>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</si>
  <si>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</si>
  <si>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</si>
  <si>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</si>
  <si>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</si>
  <si>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</si>
  <si>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</si>
  <si>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</si>
  <si>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</si>
  <si>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</si>
  <si>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</si>
  <si>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</si>
  <si>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</si>
  <si>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</si>
  <si>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</si>
  <si>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</si>
  <si>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</si>
  <si>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</si>
  <si>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</si>
  <si>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</si>
  <si>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</si>
  <si>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</si>
  <si>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</si>
  <si>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</si>
  <si>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</si>
  <si>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</si>
  <si>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</si>
  <si>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</si>
  <si>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</si>
  <si>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</si>
  <si>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</si>
  <si>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</si>
  <si>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</si>
  <si>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</si>
  <si>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</si>
  <si>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</si>
  <si>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</si>
  <si>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</si>
  <si>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</si>
  <si>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</si>
  <si>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</si>
  <si>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</si>
  <si>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</si>
  <si>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</si>
  <si>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</si>
  <si>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</si>
  <si>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</si>
  <si>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</si>
  <si>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</si>
  <si>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</si>
  <si>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</si>
  <si>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</si>
  <si>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</si>
  <si>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</si>
  <si>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</si>
  <si>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</si>
  <si>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</si>
  <si>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</si>
  <si>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</si>
  <si>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</si>
  <si>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</si>
  <si>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</si>
  <si>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</si>
  <si>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</si>
  <si>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</si>
  <si>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</si>
  <si>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</si>
  <si>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</si>
  <si>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</si>
  <si>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</si>
  <si>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</si>
  <si>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</si>
  <si>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</si>
  <si>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</si>
  <si>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</si>
  <si>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</si>
  <si>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</si>
  <si>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</si>
  <si>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</si>
  <si>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</si>
  <si>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</si>
  <si>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</si>
  <si>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</si>
  <si>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</si>
  <si>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</si>
  <si>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</si>
  <si>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</si>
  <si>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</si>
  <si>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</si>
  <si>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</si>
  <si>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</si>
  <si>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</si>
  <si>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</si>
  <si>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</si>
  <si>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</si>
  <si>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</si>
  <si>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</si>
  <si>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</si>
  <si>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</si>
  <si>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</si>
  <si>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</si>
  <si>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</si>
  <si>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</si>
  <si>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</si>
  <si>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</si>
  <si>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</si>
  <si>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</si>
  <si>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</si>
  <si>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</si>
  <si>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</si>
  <si>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</si>
  <si>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</si>
  <si>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</si>
  <si>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</si>
  <si>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</si>
  <si>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</si>
  <si>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</si>
  <si>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</si>
  <si>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</si>
  <si>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</si>
  <si>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</si>
  <si>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</si>
  <si>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</si>
  <si>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</si>
  <si>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</si>
  <si>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</si>
  <si>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</si>
  <si>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</si>
  <si>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</si>
  <si>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</si>
  <si>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</si>
  <si>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</si>
  <si>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</si>
  <si>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</si>
  <si>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</si>
  <si>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</si>
  <si>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</si>
  <si>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</si>
  <si>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</si>
  <si>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</si>
  <si>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</si>
  <si>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</si>
  <si>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</si>
  <si>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</si>
  <si>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</si>
  <si>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</si>
  <si>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</si>
  <si>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</si>
  <si>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</si>
  <si>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</si>
  <si>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</si>
  <si>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</si>
  <si>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</si>
  <si>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</si>
  <si>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</si>
  <si>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</si>
  <si>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</si>
  <si>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</si>
  <si>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</si>
  <si>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</si>
  <si>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</si>
  <si>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</si>
  <si>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</si>
  <si>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</si>
  <si>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</si>
  <si>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</si>
  <si>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</si>
  <si>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</si>
  <si>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</si>
  <si>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</si>
  <si>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</si>
  <si>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</si>
  <si>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</si>
  <si>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</si>
  <si>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</si>
  <si>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</si>
  <si>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</si>
  <si>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</si>
  <si>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</si>
  <si>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</si>
  <si>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</si>
  <si>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</si>
  <si>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</si>
  <si>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</si>
  <si>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</si>
  <si>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</si>
  <si>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</si>
  <si>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</si>
  <si>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</si>
  <si>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</si>
  <si>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</si>
  <si>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</si>
  <si>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</si>
  <si>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</si>
  <si>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</si>
  <si>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</si>
  <si>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</si>
  <si>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</si>
  <si>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</si>
  <si>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</si>
  <si>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</si>
  <si>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</si>
  <si>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</si>
  <si>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</si>
  <si>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</si>
  <si>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</si>
  <si>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</si>
  <si>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</si>
  <si>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</si>
  <si>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</si>
  <si>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</si>
  <si>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</si>
  <si>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</si>
  <si>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</si>
  <si>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</si>
  <si>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</si>
  <si>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</si>
  <si>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</si>
  <si>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</si>
  <si>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</si>
  <si>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</si>
  <si>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</si>
  <si>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</si>
  <si>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</si>
  <si>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</si>
  <si>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</si>
  <si>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</si>
  <si>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</si>
  <si>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</si>
  <si>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</si>
  <si>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</si>
  <si>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</si>
  <si>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</si>
  <si>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</si>
  <si>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</si>
  <si>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</si>
  <si>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</si>
  <si>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</si>
  <si>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</si>
  <si>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</si>
  <si>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</si>
  <si>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</si>
  <si>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</si>
  <si>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</si>
  <si>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</si>
  <si>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</si>
  <si>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</si>
  <si>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</si>
  <si>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</si>
  <si>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</si>
  <si>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</si>
  <si>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</si>
  <si>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</si>
  <si>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</si>
  <si>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</si>
  <si>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</si>
  <si>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</si>
  <si>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</si>
  <si>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</si>
  <si>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</si>
  <si>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</si>
  <si>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</si>
  <si>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</si>
  <si>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</si>
  <si>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</si>
  <si>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</si>
  <si>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</si>
  <si>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</si>
  <si>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</si>
  <si>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</si>
  <si>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</si>
  <si>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</si>
  <si>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</si>
  <si>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</si>
  <si>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</si>
  <si>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</si>
  <si>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</si>
  <si>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</si>
  <si>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</si>
  <si>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</si>
  <si>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</si>
  <si>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</si>
  <si>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</si>
  <si>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</si>
  <si>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</si>
  <si>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</si>
  <si>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</si>
  <si>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</si>
  <si>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</si>
  <si>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</si>
  <si>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</si>
  <si>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</si>
  <si>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</si>
  <si>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</si>
  <si>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</si>
  <si>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</si>
  <si>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</si>
  <si>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</si>
  <si>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</si>
  <si>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</si>
  <si>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</si>
  <si>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</si>
  <si>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</si>
  <si>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</si>
  <si>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</si>
  <si>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</si>
  <si>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</si>
  <si>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</si>
  <si>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</si>
  <si>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</si>
  <si>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</si>
  <si>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</si>
  <si>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</si>
  <si>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</si>
  <si>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</si>
  <si>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</si>
  <si>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</si>
  <si>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</si>
  <si>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</si>
  <si>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</si>
  <si>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</si>
  <si>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</si>
  <si>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</si>
  <si>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</si>
  <si>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</si>
  <si>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</si>
  <si>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</si>
  <si>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</si>
  <si>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</si>
  <si>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</si>
  <si>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</si>
  <si>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</si>
  <si>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</si>
  <si>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</si>
  <si>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</si>
  <si>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</si>
  <si>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</si>
  <si>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</si>
  <si>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</si>
  <si>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</si>
  <si>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</si>
  <si>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</si>
  <si>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</si>
  <si>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</si>
  <si>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</si>
  <si>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</si>
  <si>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</si>
  <si>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</si>
  <si>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</si>
  <si>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</si>
  <si>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</si>
  <si>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</si>
  <si>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</si>
  <si>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</si>
  <si>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</si>
  <si>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</si>
  <si>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</si>
  <si>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</si>
  <si>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</si>
  <si>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</si>
  <si>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</si>
  <si>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</si>
  <si>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</si>
  <si>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</si>
  <si>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</si>
  <si>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</si>
  <si>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</si>
  <si>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</si>
  <si>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</si>
  <si>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</si>
  <si>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</si>
  <si>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</si>
  <si>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</si>
  <si>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</si>
  <si>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</si>
  <si>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</si>
  <si>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</si>
  <si>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</si>
  <si>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</si>
  <si>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</si>
  <si>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</si>
  <si>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</si>
  <si>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</si>
  <si>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</si>
  <si>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</si>
  <si>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</si>
  <si>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</si>
  <si>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</si>
  <si>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</si>
  <si>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</si>
  <si>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</si>
  <si>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</si>
  <si>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</si>
  <si>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</si>
  <si>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</si>
  <si>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</si>
  <si>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</si>
  <si>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</si>
  <si>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</si>
  <si>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</si>
  <si>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</si>
  <si>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</si>
  <si>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</si>
  <si>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</si>
  <si>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</si>
  <si>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</si>
  <si>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</si>
  <si>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</si>
  <si>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</si>
  <si>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</si>
  <si>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</si>
  <si>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</si>
  <si>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</si>
  <si>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</si>
  <si>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</si>
  <si>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</si>
  <si>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</si>
  <si>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</si>
  <si>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</si>
  <si>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</si>
  <si>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</si>
  <si>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</si>
  <si>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</si>
  <si>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</si>
  <si>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</si>
  <si>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</si>
  <si>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</si>
  <si>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</si>
  <si>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</si>
  <si>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</si>
  <si>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</si>
  <si>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</si>
  <si>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</si>
  <si>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</si>
  <si>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</si>
  <si>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</si>
  <si>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</si>
  <si>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</si>
  <si>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</si>
  <si>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</si>
  <si>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</si>
  <si>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</si>
  <si>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</si>
  <si>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</si>
  <si>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</si>
  <si>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</si>
  <si>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</si>
  <si>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</si>
  <si>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</si>
  <si>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</si>
  <si>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</si>
  <si>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</si>
  <si>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</si>
  <si>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</si>
  <si>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</si>
  <si>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</si>
  <si>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</si>
  <si>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</si>
  <si>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</si>
  <si>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</si>
  <si>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</si>
  <si>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</si>
  <si>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</si>
  <si>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</si>
  <si>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</si>
  <si>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</si>
  <si>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</si>
  <si>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</si>
  <si>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</si>
  <si>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</si>
  <si>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</si>
  <si>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</si>
  <si>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</si>
  <si>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</si>
  <si>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</si>
  <si>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</si>
  <si>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</si>
  <si>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</si>
  <si>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</si>
  <si>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</si>
  <si>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</si>
  <si>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</si>
  <si>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</si>
  <si>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</si>
  <si>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</si>
  <si>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</si>
  <si>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</si>
  <si>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</si>
  <si>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</si>
  <si>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</si>
  <si>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</si>
  <si>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</si>
  <si>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</si>
  <si>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</si>
  <si>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</si>
  <si>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</si>
  <si>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</si>
  <si>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</si>
  <si>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</si>
  <si>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</si>
  <si>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</si>
  <si>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</si>
  <si>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</si>
  <si>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</si>
  <si>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</si>
  <si>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</si>
  <si>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</si>
  <si>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</si>
  <si>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</si>
  <si>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</si>
  <si>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</si>
  <si>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</si>
  <si>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</si>
  <si>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</si>
  <si>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</si>
  <si>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</si>
  <si>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</si>
  <si>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</si>
  <si>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</si>
  <si>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</si>
  <si>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</si>
  <si>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</si>
  <si>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</si>
  <si>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</si>
  <si>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</si>
  <si>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</si>
  <si>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</si>
  <si>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</si>
  <si>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</si>
  <si>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</si>
  <si>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</si>
  <si>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</si>
  <si>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</si>
  <si>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</si>
  <si>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</si>
  <si>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</si>
  <si>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</si>
  <si>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</si>
  <si>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</si>
  <si>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</si>
  <si>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</si>
  <si>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</si>
  <si>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</si>
  <si>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</si>
  <si>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</si>
  <si>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</si>
  <si>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</si>
  <si>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</si>
  <si>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</si>
  <si>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</si>
  <si>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</si>
  <si>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</si>
  <si>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</si>
  <si>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</si>
  <si>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</si>
  <si>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</si>
  <si>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</si>
  <si>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</si>
  <si>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</si>
  <si>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</si>
  <si>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</si>
  <si>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</si>
  <si>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</si>
  <si>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</si>
  <si>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</si>
  <si>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</si>
  <si>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</si>
  <si>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</si>
  <si>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</si>
  <si>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</si>
  <si>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</si>
  <si>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</si>
  <si>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</si>
  <si>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</si>
  <si>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</si>
  <si>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</si>
  <si>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</si>
  <si>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</si>
  <si>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</si>
  <si>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</si>
  <si>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</si>
  <si>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</si>
  <si>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</si>
  <si>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</si>
  <si>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</si>
  <si>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</si>
  <si>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</si>
  <si>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</si>
  <si>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</si>
  <si>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</si>
  <si>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</si>
  <si>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</si>
  <si>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</si>
  <si>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</si>
  <si>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</si>
  <si>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</si>
  <si>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</si>
  <si>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</si>
  <si>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</si>
  <si>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</si>
  <si>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</si>
  <si>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</si>
  <si>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</si>
  <si>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</si>
  <si>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</si>
  <si>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</si>
  <si>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</si>
  <si>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</si>
  <si>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</si>
  <si>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</si>
  <si>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</si>
  <si>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</si>
  <si>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</si>
  <si>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</si>
  <si>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</si>
  <si>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</si>
  <si>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</si>
  <si>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</si>
  <si>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</si>
  <si>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</si>
  <si>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</si>
  <si>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</si>
  <si>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</si>
  <si>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</si>
  <si>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</si>
  <si>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</si>
  <si>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</si>
  <si>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</si>
  <si>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</si>
  <si>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</si>
  <si>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</si>
  <si>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</si>
  <si>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</si>
  <si>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</si>
  <si>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</si>
  <si>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</si>
  <si>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</si>
  <si>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</si>
  <si>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</si>
  <si>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</si>
  <si>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</si>
  <si>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</si>
  <si>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</si>
  <si>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</si>
  <si>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</si>
  <si>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</si>
  <si>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</si>
  <si>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</si>
  <si>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</si>
  <si>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</si>
  <si>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</si>
  <si>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</si>
  <si>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</si>
  <si>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</si>
  <si>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</si>
  <si>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</si>
  <si>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</si>
  <si>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</si>
  <si>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</si>
  <si>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</si>
  <si>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</si>
  <si>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</si>
  <si>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</si>
  <si>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</si>
  <si>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</si>
  <si>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</si>
  <si>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</si>
  <si>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</si>
  <si>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</si>
  <si>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</si>
  <si>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</si>
  <si>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</si>
  <si>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</si>
  <si>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</si>
  <si>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</si>
  <si>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</si>
  <si>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</si>
  <si>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</si>
  <si>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</si>
  <si>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</si>
  <si>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</si>
  <si>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</si>
  <si>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</si>
  <si>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</si>
  <si>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</si>
  <si>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</si>
  <si>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</si>
  <si>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</si>
  <si>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</si>
  <si>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</si>
  <si>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</si>
  <si>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</si>
  <si>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</si>
  <si>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</si>
  <si>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</si>
  <si>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</si>
  <si>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</si>
  <si>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</si>
  <si>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</si>
  <si>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</si>
  <si>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</si>
  <si>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</si>
  <si>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</si>
  <si>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</si>
  <si>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</si>
  <si>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</si>
  <si>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</si>
  <si>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</si>
  <si>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</si>
  <si>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</si>
  <si>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</si>
  <si>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</si>
  <si>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</si>
  <si>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</si>
  <si>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</si>
  <si>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</si>
  <si>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</si>
  <si>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</si>
  <si>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</si>
  <si>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</si>
  <si>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</si>
  <si>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</si>
  <si>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</si>
  <si>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</si>
  <si>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</si>
  <si>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</si>
  <si>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</si>
  <si>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</si>
  <si>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</si>
  <si>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</si>
  <si>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</si>
  <si>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</si>
  <si>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</si>
  <si>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</si>
  <si>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</si>
  <si>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</si>
  <si>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</si>
  <si>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</si>
  <si>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</si>
  <si>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</si>
  <si>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</si>
  <si>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</si>
  <si>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</si>
  <si>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</si>
  <si>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</si>
  <si>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</si>
  <si>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</si>
  <si>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</si>
  <si>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</si>
  <si>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</si>
  <si>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</si>
  <si>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</si>
  <si>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</si>
  <si>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</si>
  <si>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</si>
  <si>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</si>
  <si>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</si>
  <si>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</si>
  <si>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</si>
  <si>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</si>
  <si>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</si>
  <si>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</si>
  <si>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</si>
  <si>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</si>
  <si>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</si>
  <si>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</si>
  <si>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</si>
  <si>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</si>
  <si>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</si>
  <si>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</si>
  <si>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</si>
  <si>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</si>
  <si>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</si>
  <si>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</si>
  <si>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</si>
  <si>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</si>
  <si>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</si>
  <si>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</si>
  <si>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</si>
  <si>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</si>
  <si>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</si>
  <si>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</si>
  <si>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</si>
  <si>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</si>
  <si>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</si>
  <si>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</si>
  <si>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</si>
  <si>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</si>
  <si>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</si>
  <si>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</si>
  <si>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</si>
  <si>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</si>
  <si>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</si>
  <si>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</si>
  <si>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</si>
  <si>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</si>
  <si>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</si>
  <si>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</si>
  <si>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</si>
  <si>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</si>
  <si>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</si>
  <si>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</si>
  <si>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</si>
  <si>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</si>
  <si>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</si>
  <si>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</si>
  <si>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</si>
  <si>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</si>
  <si>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</si>
  <si>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</si>
  <si>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</si>
  <si>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</si>
  <si>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</si>
  <si>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</si>
  <si>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</si>
  <si>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</si>
  <si>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</si>
  <si>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</si>
  <si>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</si>
  <si>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</si>
  <si>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</si>
  <si>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</si>
  <si>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</si>
  <si>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</si>
  <si>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</si>
  <si>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</si>
  <si>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</si>
  <si>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</si>
  <si>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</si>
  <si>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</si>
  <si>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</si>
  <si>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</si>
  <si>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</si>
  <si>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</si>
  <si>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</si>
  <si>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</si>
  <si>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</si>
  <si>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</si>
  <si>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</si>
  <si>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</si>
  <si>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</si>
  <si>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</si>
  <si>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</si>
  <si>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</si>
  <si>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</si>
  <si>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</si>
  <si>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</si>
  <si>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</si>
  <si>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</si>
  <si>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</si>
  <si>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</si>
  <si>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</si>
  <si>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</si>
  <si>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</si>
  <si>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</si>
  <si>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</si>
  <si>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</si>
  <si>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</si>
  <si>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</si>
  <si>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</si>
  <si>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</si>
  <si>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</si>
  <si>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</si>
  <si>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</si>
  <si>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</si>
  <si>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</si>
  <si>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</si>
  <si>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</si>
  <si>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</si>
  <si>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</si>
  <si>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</si>
  <si>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</si>
  <si>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</si>
  <si>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</si>
  <si>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</si>
  <si>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</si>
  <si>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</si>
  <si>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</si>
  <si>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</si>
  <si>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</si>
  <si>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</si>
  <si>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</si>
  <si>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</si>
  <si>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</si>
  <si>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</si>
  <si>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</si>
  <si>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</si>
  <si>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</si>
  <si>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</si>
  <si>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</si>
  <si>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</si>
  <si>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</si>
  <si>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</si>
  <si>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</si>
  <si>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</si>
  <si>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</si>
  <si>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</si>
  <si>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</si>
  <si>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</si>
  <si>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</si>
  <si>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</si>
  <si>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</si>
  <si>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</si>
  <si>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</si>
  <si>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</si>
  <si>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</si>
  <si>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</si>
  <si>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</si>
  <si>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</si>
  <si>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</si>
  <si>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</si>
  <si>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</si>
  <si>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</si>
  <si>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</si>
  <si>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</si>
  <si>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</si>
  <si>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</si>
  <si>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</si>
  <si>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</si>
  <si>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</si>
  <si>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</si>
  <si>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</si>
  <si>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</si>
  <si>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</si>
  <si>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</si>
  <si>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</si>
  <si>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</si>
  <si>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</si>
  <si>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</si>
  <si>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</si>
  <si>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</si>
  <si>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</si>
  <si>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</si>
  <si>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</si>
  <si>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</si>
  <si>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</si>
  <si>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</si>
  <si>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</si>
  <si>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</si>
  <si>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</si>
  <si>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</si>
  <si>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</si>
  <si>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</si>
  <si>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</si>
  <si>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</si>
  <si>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</si>
  <si>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</si>
  <si>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</si>
  <si>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</si>
  <si>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</si>
  <si>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</si>
  <si>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</si>
  <si>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</si>
  <si>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</si>
  <si>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</si>
  <si>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</si>
  <si>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</si>
  <si>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</si>
  <si>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</si>
  <si>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</si>
  <si>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</si>
  <si>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</si>
  <si>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</si>
  <si>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</si>
  <si>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</si>
  <si>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</si>
  <si>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</si>
  <si>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</si>
  <si>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</si>
  <si>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</si>
  <si>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</si>
  <si>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</si>
  <si>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</si>
  <si>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</si>
  <si>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</si>
  <si>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</si>
  <si>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</si>
  <si>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</si>
  <si>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</si>
  <si>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</si>
  <si>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</si>
  <si>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</si>
  <si>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</si>
  <si>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</si>
  <si>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</si>
  <si>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</si>
  <si>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</si>
  <si>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</si>
  <si>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</si>
  <si>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</si>
  <si>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</si>
  <si>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</si>
  <si>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</si>
  <si>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</si>
  <si>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</si>
  <si>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</si>
  <si>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</si>
  <si>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</si>
  <si>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</si>
  <si>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</si>
  <si>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</si>
  <si>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</si>
  <si>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</si>
  <si>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</si>
  <si>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</si>
  <si>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</si>
  <si>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</si>
  <si>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</si>
  <si>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</si>
  <si>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</si>
  <si>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</si>
  <si>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</si>
  <si>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</si>
  <si>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</si>
  <si>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</si>
  <si>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</si>
  <si>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</si>
  <si>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</si>
  <si>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</si>
  <si>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</si>
  <si>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</si>
  <si>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</si>
  <si>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</si>
  <si>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</si>
  <si>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</si>
  <si>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</si>
  <si>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</si>
  <si>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</si>
  <si>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</si>
  <si>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</si>
  <si>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</si>
  <si>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</si>
  <si>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</si>
  <si>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</si>
  <si>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</si>
  <si>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</si>
  <si>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</si>
  <si>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</si>
  <si>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</si>
  <si>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</si>
  <si>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</si>
  <si>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</si>
  <si>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</si>
  <si>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</si>
  <si>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</si>
  <si>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</si>
  <si>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</si>
  <si>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</si>
  <si>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</si>
  <si>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</si>
  <si>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</si>
  <si>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</si>
  <si>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</si>
  <si>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</si>
  <si>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</si>
  <si>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</si>
  <si>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</si>
  <si>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</si>
  <si>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</si>
  <si>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</si>
  <si>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</si>
  <si>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</si>
  <si>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</si>
  <si>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</si>
  <si>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</si>
  <si>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</si>
  <si>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</si>
  <si>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</si>
  <si>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</si>
  <si>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</si>
  <si>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</si>
  <si>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</si>
  <si>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</si>
  <si>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</si>
  <si>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</si>
  <si>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</si>
  <si>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</si>
  <si>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</si>
  <si>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</si>
  <si>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</si>
  <si>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</si>
  <si>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</si>
  <si>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</si>
  <si>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</si>
  <si>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</si>
  <si>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</si>
  <si>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</si>
  <si>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</si>
  <si>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</si>
  <si>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</si>
  <si>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</si>
  <si>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</si>
  <si>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</si>
  <si>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</si>
  <si>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</si>
  <si>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</si>
  <si>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</si>
  <si>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</si>
  <si>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</si>
  <si>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</si>
  <si>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</si>
  <si>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</si>
  <si>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</si>
  <si>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</si>
  <si>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</si>
  <si>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</si>
  <si>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</si>
  <si>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</si>
  <si>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</si>
  <si>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</si>
  <si>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</si>
  <si>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</si>
  <si>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</si>
  <si>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</si>
  <si>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</si>
  <si>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</si>
  <si>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</si>
  <si>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</si>
  <si>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</si>
  <si>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</si>
  <si>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</si>
  <si>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</si>
  <si>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</si>
  <si>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</si>
  <si>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</si>
  <si>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</si>
  <si>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</si>
  <si>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</si>
  <si>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</si>
  <si>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</si>
  <si>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</si>
  <si>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</si>
  <si>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</si>
  <si>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</si>
  <si>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</si>
  <si>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</si>
  <si>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</si>
  <si>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</si>
  <si>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</si>
  <si>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</si>
  <si>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</si>
  <si>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</si>
  <si>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</si>
  <si>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</si>
  <si>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</si>
  <si>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</si>
  <si>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</si>
  <si>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</si>
  <si>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</si>
  <si>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</si>
  <si>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</si>
  <si>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</si>
  <si>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</si>
  <si>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</si>
  <si>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</si>
  <si>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</si>
  <si>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</si>
  <si>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</si>
  <si>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</si>
  <si>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</si>
  <si>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</si>
  <si>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</si>
  <si>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</si>
  <si>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</si>
  <si>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</si>
  <si>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</si>
  <si>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</si>
  <si>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</si>
  <si>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</si>
  <si>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</si>
  <si>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</si>
  <si>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</si>
  <si>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</si>
  <si>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</si>
  <si>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</si>
  <si>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</si>
  <si>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</si>
  <si>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</si>
  <si>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</si>
  <si>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</si>
  <si>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</si>
  <si>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</si>
  <si>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</si>
  <si>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</si>
  <si>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</si>
  <si>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</si>
  <si>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</si>
  <si>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</si>
  <si>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</si>
  <si>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</si>
  <si>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</si>
  <si>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</si>
  <si>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</si>
  <si>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</si>
  <si>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</si>
  <si>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</si>
  <si>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</si>
  <si>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</si>
  <si>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</si>
  <si>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</si>
  <si>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</si>
  <si>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</si>
  <si>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</si>
  <si>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</si>
  <si>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</si>
  <si>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</si>
  <si>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</si>
  <si>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</si>
  <si>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</si>
  <si>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</si>
  <si>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</si>
  <si>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</si>
  <si>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</si>
  <si>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</si>
  <si>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</si>
  <si>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</si>
  <si>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</si>
  <si>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</si>
  <si>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</si>
  <si>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</si>
  <si>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</si>
  <si>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</si>
  <si>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</si>
  <si>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</si>
  <si>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</si>
  <si>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</si>
  <si>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</si>
  <si>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</si>
  <si>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</si>
  <si>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</si>
  <si>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</si>
  <si>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</si>
  <si>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</si>
  <si>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</si>
  <si>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</si>
  <si>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</si>
  <si>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</si>
  <si>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</si>
  <si>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</si>
  <si>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</si>
  <si>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</si>
  <si>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</si>
  <si>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</si>
  <si>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</si>
  <si>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</si>
  <si>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</si>
  <si>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</si>
  <si>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</si>
  <si>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</si>
  <si>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</si>
  <si>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</si>
  <si>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</si>
  <si>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</si>
  <si>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</si>
  <si>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</si>
  <si>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</si>
  <si>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</si>
  <si>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</si>
  <si>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</si>
  <si>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</si>
  <si>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</si>
  <si>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</si>
  <si>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</si>
  <si>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</si>
  <si>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</si>
  <si>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</si>
  <si>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</si>
  <si>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</si>
  <si>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</si>
  <si>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</si>
  <si>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</si>
  <si>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</si>
  <si>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</si>
  <si>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</si>
  <si>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</si>
  <si>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</si>
  <si>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</si>
  <si>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</si>
  <si>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</si>
  <si>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</si>
  <si>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</si>
  <si>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</si>
  <si>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</si>
  <si>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</si>
  <si>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</si>
  <si>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</si>
  <si>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</si>
  <si>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</si>
  <si>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</si>
  <si>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</si>
  <si>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</si>
  <si>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</si>
  <si>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</si>
  <si>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</si>
  <si>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</si>
  <si>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</si>
  <si>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</si>
  <si>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</si>
  <si>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</si>
  <si>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</si>
  <si>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</si>
  <si>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</si>
  <si>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</si>
  <si>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</si>
  <si>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</si>
  <si>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</si>
  <si>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</si>
  <si>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</si>
  <si>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</si>
  <si>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</si>
  <si>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</si>
  <si>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</si>
  <si>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</si>
  <si>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</si>
  <si>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</si>
  <si>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</si>
  <si>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</si>
  <si>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</si>
  <si>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</si>
  <si>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</si>
  <si>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</si>
  <si>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</si>
  <si>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</si>
  <si>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</si>
  <si>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</si>
  <si>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</si>
  <si>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</si>
  <si>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</si>
  <si>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</si>
  <si>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</si>
  <si>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</si>
  <si>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</si>
  <si>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</si>
  <si>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</si>
  <si>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</si>
  <si>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</si>
  <si>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</si>
  <si>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</si>
  <si>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</si>
  <si>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</si>
  <si>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</si>
  <si>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</si>
  <si>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</si>
  <si>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</si>
  <si>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</si>
  <si>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</si>
  <si>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</si>
  <si>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</si>
  <si>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</si>
  <si>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</si>
  <si>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</si>
  <si>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</si>
  <si>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</si>
  <si>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</si>
  <si>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</si>
  <si>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</si>
  <si>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</si>
  <si>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</si>
  <si>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</si>
  <si>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</si>
  <si>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</si>
  <si>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</si>
  <si>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</si>
  <si>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</si>
  <si>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</si>
  <si>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</si>
  <si>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</si>
  <si>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</si>
  <si>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</si>
  <si>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</si>
  <si>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</si>
  <si>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</si>
  <si>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</si>
  <si>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</si>
  <si>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</si>
  <si>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</si>
  <si>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</si>
  <si>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</si>
  <si>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</si>
  <si>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</si>
  <si>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</si>
  <si>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</si>
  <si>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</si>
  <si>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</si>
  <si>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</si>
  <si>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</si>
  <si>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</si>
  <si>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</si>
  <si>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</si>
  <si>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</si>
  <si>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</si>
  <si>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</si>
  <si>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</si>
  <si>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</si>
  <si>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</si>
  <si>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</si>
  <si>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</si>
  <si>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</si>
  <si>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</si>
  <si>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</si>
  <si>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</si>
  <si>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</si>
  <si>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</si>
  <si>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</si>
  <si>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</si>
  <si>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</si>
  <si>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</si>
  <si>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</si>
  <si>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</si>
  <si>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</si>
  <si>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</si>
  <si>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</si>
  <si>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</si>
  <si>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</si>
  <si>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</si>
  <si>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</si>
  <si>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</si>
  <si>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</si>
  <si>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</si>
  <si>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</si>
  <si>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</si>
  <si>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</si>
  <si>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</si>
  <si>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</si>
  <si>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</si>
  <si>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</si>
  <si>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</si>
  <si>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</si>
  <si>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</si>
  <si>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</si>
  <si>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</si>
  <si>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</si>
  <si>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</si>
  <si>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</si>
  <si>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</si>
  <si>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</si>
  <si>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</si>
  <si>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</si>
  <si>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</si>
  <si>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</si>
  <si>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</si>
  <si>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</si>
  <si>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</si>
  <si>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</si>
  <si>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</si>
  <si>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</si>
  <si>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</si>
  <si>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</si>
  <si>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</si>
  <si>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</si>
  <si>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</si>
  <si>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</si>
  <si>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</si>
  <si>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</si>
  <si>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</si>
  <si>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</si>
  <si>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</si>
  <si>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</si>
  <si>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</si>
  <si>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</si>
  <si>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</si>
  <si>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</si>
  <si>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</si>
  <si>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</si>
  <si>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</si>
  <si>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</si>
  <si>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</si>
  <si>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</si>
  <si>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</si>
  <si>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</si>
  <si>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</si>
  <si>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</si>
  <si>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</si>
  <si>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</si>
  <si>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</si>
  <si>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</si>
  <si>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</si>
  <si>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</si>
  <si>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</si>
  <si>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</si>
  <si>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</si>
  <si>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</si>
  <si>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</si>
  <si>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</si>
  <si>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</si>
  <si>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</si>
  <si>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</si>
  <si>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</si>
  <si>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</si>
  <si>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</si>
  <si>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</si>
  <si>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</si>
  <si>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</si>
  <si>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</si>
  <si>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</si>
  <si>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</si>
  <si>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</si>
  <si>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</si>
  <si>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</si>
  <si>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</si>
  <si>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</si>
  <si>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</si>
  <si>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</si>
  <si>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</si>
  <si>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</si>
  <si>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</si>
  <si>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</si>
  <si>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</si>
  <si>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</si>
  <si>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</si>
  <si>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</si>
  <si>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</si>
  <si>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</si>
  <si>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</si>
  <si>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</si>
  <si>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</si>
  <si>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</si>
  <si>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</si>
  <si>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</si>
  <si>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</si>
  <si>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</si>
  <si>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</si>
  <si>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</si>
  <si>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</si>
  <si>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</si>
  <si>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</si>
  <si>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</si>
  <si>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</si>
  <si>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</si>
  <si>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</si>
  <si>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</si>
  <si>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</si>
  <si>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</si>
  <si>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</si>
  <si>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</si>
  <si>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</si>
  <si>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</si>
  <si>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</si>
  <si>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</si>
  <si>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</si>
  <si>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</si>
  <si>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</si>
  <si>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</si>
  <si>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</si>
  <si>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</si>
  <si>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</si>
  <si>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</si>
  <si>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</si>
  <si>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</si>
  <si>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</si>
  <si>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</si>
  <si>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</si>
  <si>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</si>
  <si>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</si>
  <si>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</si>
  <si>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</si>
  <si>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</si>
  <si>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</si>
  <si>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</si>
  <si>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</si>
  <si>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</si>
  <si>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</si>
  <si>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</si>
  <si>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</si>
  <si>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</si>
  <si>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</si>
  <si>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</si>
  <si>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</si>
  <si>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</si>
  <si>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</si>
  <si>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</si>
  <si>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</si>
  <si>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</si>
  <si>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</si>
  <si>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</si>
  <si>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</si>
  <si>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</si>
  <si>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</si>
  <si>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</si>
  <si>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</si>
  <si>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</si>
  <si>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</si>
  <si>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</si>
  <si>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</si>
  <si>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</si>
  <si>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</si>
  <si>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</si>
  <si>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</si>
  <si>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</si>
  <si>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</si>
  <si>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</si>
  <si>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</si>
  <si>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</si>
  <si>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</si>
  <si>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</si>
  <si>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</si>
  <si>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</si>
  <si>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</si>
  <si>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</si>
  <si>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</si>
  <si>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</si>
  <si>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</si>
  <si>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</si>
  <si>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</si>
  <si>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</si>
  <si>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</si>
  <si>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</si>
  <si>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</si>
  <si>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</si>
  <si>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</si>
  <si>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</si>
  <si>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</si>
  <si>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</si>
  <si>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</si>
  <si>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</si>
  <si>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</si>
  <si>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</si>
  <si>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</si>
  <si>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</si>
  <si>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</si>
  <si>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</si>
  <si>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</si>
  <si>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</si>
  <si>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</si>
  <si>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</si>
  <si>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</si>
  <si>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</si>
  <si>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</si>
  <si>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</si>
  <si>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</si>
  <si>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</si>
  <si>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</si>
  <si>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</si>
  <si>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</si>
  <si>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</si>
  <si>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</si>
  <si>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</si>
  <si>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</si>
  <si>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</si>
  <si>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</si>
  <si>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</si>
  <si>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</si>
  <si>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</si>
  <si>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</si>
  <si>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</si>
  <si>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</si>
  <si>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</si>
  <si>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</si>
  <si>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</si>
  <si>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</si>
  <si>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</si>
  <si>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</si>
  <si>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</si>
  <si>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</si>
  <si>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</si>
  <si>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</si>
  <si>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</si>
  <si>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</si>
  <si>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</si>
  <si>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</si>
  <si>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</si>
  <si>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</si>
  <si>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</si>
  <si>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</si>
  <si>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</si>
  <si>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</si>
  <si>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</si>
  <si>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</si>
  <si>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</si>
  <si>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</si>
  <si>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</si>
  <si>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</si>
  <si>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</si>
  <si>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</si>
  <si>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</si>
  <si>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</si>
  <si>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</si>
  <si>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</si>
  <si>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</si>
  <si>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</si>
  <si>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</si>
  <si>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</si>
  <si>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</si>
  <si>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</si>
  <si>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</si>
  <si>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</si>
  <si>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</si>
  <si>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</si>
  <si>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</si>
  <si>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</si>
  <si>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</si>
  <si>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</si>
  <si>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</si>
  <si>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</si>
  <si>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</si>
  <si>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</si>
  <si>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</si>
  <si>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</si>
  <si>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</si>
  <si>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</si>
  <si>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</si>
  <si>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</si>
  <si>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</si>
  <si>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</si>
  <si>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</si>
  <si>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</si>
  <si>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</si>
  <si>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</si>
  <si>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</si>
  <si>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</si>
  <si>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</si>
  <si>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</si>
  <si>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</si>
  <si>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</si>
  <si>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</si>
  <si>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</si>
  <si>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</si>
  <si>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</si>
  <si>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</si>
  <si>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</si>
  <si>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</si>
  <si>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</si>
  <si>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</si>
  <si>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</si>
  <si>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</si>
  <si>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</si>
  <si>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</si>
  <si>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</si>
  <si>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</si>
  <si>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</si>
  <si>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</si>
  <si>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</si>
  <si>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</si>
  <si>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</si>
  <si>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</si>
  <si>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</si>
  <si>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</si>
  <si>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</si>
  <si>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</si>
  <si>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</si>
  <si>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</si>
  <si>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</si>
  <si>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</si>
  <si>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</si>
  <si>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</si>
  <si>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</si>
  <si>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</si>
  <si>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</si>
  <si>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</si>
  <si>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</si>
  <si>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</si>
  <si>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</si>
  <si>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</si>
  <si>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</si>
  <si>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</si>
  <si>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</si>
  <si>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</si>
  <si>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</si>
  <si>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</si>
  <si>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</si>
  <si>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</si>
  <si>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</si>
  <si>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</si>
  <si>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</si>
  <si>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</si>
  <si>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</si>
  <si>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</si>
  <si>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</si>
  <si>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</si>
  <si>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</si>
  <si>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</si>
  <si>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</si>
  <si>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</si>
  <si>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</si>
  <si>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</si>
  <si>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</si>
  <si>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</si>
  <si>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</si>
  <si>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</si>
  <si>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</si>
  <si>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</si>
  <si>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</si>
  <si>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</si>
  <si>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</si>
  <si>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</si>
  <si>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</si>
  <si>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</si>
  <si>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</si>
  <si>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</si>
  <si>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</si>
  <si>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</si>
  <si>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</si>
  <si>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</si>
  <si>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</si>
  <si>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</si>
  <si>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</si>
  <si>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</si>
  <si>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</si>
  <si>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</si>
  <si>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</si>
  <si>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</si>
  <si>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</si>
  <si>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</si>
  <si>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</si>
  <si>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</si>
  <si>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</si>
  <si>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</si>
  <si>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</si>
  <si>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</si>
  <si>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</si>
  <si>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</si>
  <si>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</si>
  <si>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</si>
  <si>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</si>
  <si>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</si>
  <si>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</si>
  <si>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</si>
  <si>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</si>
  <si>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</si>
  <si>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</si>
  <si>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</si>
  <si>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</si>
  <si>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</si>
  <si>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</si>
  <si>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</si>
  <si>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</si>
  <si>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</si>
  <si>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</si>
  <si>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</si>
  <si>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</si>
  <si>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</si>
  <si>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</si>
  <si>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</si>
  <si>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</si>
  <si>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</si>
  <si>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</si>
  <si>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</si>
  <si>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</si>
  <si>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</si>
  <si>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</si>
  <si>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</si>
  <si>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</si>
  <si>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</si>
  <si>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</si>
  <si>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</si>
  <si>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</si>
  <si>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</si>
  <si>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</si>
  <si>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</si>
  <si>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</si>
  <si>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</si>
  <si>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</si>
  <si>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</si>
  <si>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</si>
  <si>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</si>
  <si>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</si>
  <si>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</si>
  <si>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</si>
  <si>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</si>
  <si>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</si>
  <si>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</si>
  <si>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</si>
  <si>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</si>
  <si>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</si>
  <si>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</si>
  <si>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</si>
  <si>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</si>
  <si>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</si>
  <si>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</si>
  <si>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</si>
  <si>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</si>
  <si>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</si>
  <si>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</si>
  <si>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</si>
  <si>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</si>
  <si>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</si>
  <si>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</si>
  <si>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</si>
  <si>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</si>
  <si>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</si>
  <si>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</si>
  <si>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</si>
  <si>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</si>
  <si>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</si>
  <si>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</si>
  <si>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</si>
  <si>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</si>
  <si>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</si>
  <si>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</si>
  <si>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</si>
  <si>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</si>
  <si>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</si>
  <si>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</si>
  <si>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</si>
  <si>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</si>
  <si>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</si>
  <si>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</si>
  <si>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</si>
  <si>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</si>
  <si>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</si>
  <si>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</si>
  <si>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</si>
  <si>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</si>
  <si>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</si>
  <si>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</si>
  <si>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</si>
  <si>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</si>
  <si>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</si>
  <si>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</si>
  <si>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</si>
  <si>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</si>
  <si>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</si>
  <si>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</si>
  <si>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</si>
  <si>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</si>
  <si>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</si>
  <si>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</si>
  <si>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</si>
  <si>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</si>
  <si>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</si>
  <si>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</si>
  <si>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</si>
  <si>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</si>
  <si>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</si>
  <si>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</si>
  <si>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</si>
  <si>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</si>
  <si>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</si>
  <si>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</si>
  <si>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</si>
  <si>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</si>
  <si>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</si>
  <si>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</si>
  <si>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</si>
  <si>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</si>
  <si>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</si>
  <si>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</si>
  <si>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</si>
  <si>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</si>
  <si>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</si>
  <si>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</si>
  <si>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</si>
  <si>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</si>
  <si>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</si>
  <si>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</si>
  <si>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</si>
  <si>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</si>
  <si>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</si>
  <si>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</si>
  <si>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</si>
  <si>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</si>
  <si>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</si>
  <si>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</si>
  <si>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</si>
  <si>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</si>
  <si>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</si>
  <si>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</si>
  <si>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</si>
  <si>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</si>
  <si>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</si>
  <si>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</si>
  <si>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</si>
  <si>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</si>
  <si>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</si>
  <si>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</si>
  <si>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</si>
  <si>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</si>
  <si>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</si>
  <si>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</si>
  <si>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</si>
  <si>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</si>
  <si>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</si>
  <si>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</si>
  <si>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</si>
  <si>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</si>
  <si>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</si>
  <si>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</si>
  <si>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</si>
  <si>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</si>
  <si>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</si>
  <si>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</si>
  <si>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</si>
  <si>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</si>
  <si>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</si>
  <si>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</si>
  <si>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</si>
  <si>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</si>
  <si>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</si>
  <si>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</si>
  <si>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</si>
  <si>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</si>
  <si>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</si>
  <si>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</si>
  <si>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</si>
  <si>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</si>
  <si>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</si>
  <si>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</si>
  <si>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</si>
  <si>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</si>
  <si>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</si>
  <si>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</si>
  <si>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</si>
  <si>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</si>
  <si>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</si>
  <si>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</si>
  <si>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</si>
  <si>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</si>
  <si>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</si>
  <si>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</si>
  <si>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</si>
  <si>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</si>
  <si>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</si>
  <si>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</si>
  <si>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</si>
  <si>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</si>
  <si>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</si>
  <si>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</si>
  <si>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</si>
  <si>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</si>
  <si>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</si>
  <si>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</si>
  <si>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</si>
  <si>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</si>
  <si>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</si>
  <si>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</si>
  <si>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</si>
  <si>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</si>
  <si>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</si>
  <si>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</si>
  <si>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</si>
  <si>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</si>
  <si>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</si>
  <si>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</si>
  <si>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</si>
  <si>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</si>
  <si>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</si>
  <si>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</si>
  <si>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</si>
  <si>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</si>
  <si>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</si>
  <si>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</si>
  <si>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</si>
  <si>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</si>
  <si>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</si>
  <si>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</si>
  <si>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</si>
  <si>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</si>
  <si>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</si>
  <si>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</si>
  <si>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</si>
  <si>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</si>
  <si>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</si>
  <si>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</si>
  <si>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</si>
  <si>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</si>
  <si>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</si>
  <si>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</si>
  <si>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</si>
  <si>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</si>
  <si>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</si>
  <si>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</si>
  <si>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</si>
  <si>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</si>
  <si>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</si>
  <si>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</si>
  <si>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</si>
  <si>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</si>
  <si>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</si>
  <si>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</si>
  <si>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</si>
  <si>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</si>
  <si>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</si>
  <si>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</si>
  <si>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</si>
  <si>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</si>
  <si>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</si>
  <si>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</si>
  <si>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</si>
  <si>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</si>
  <si>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</si>
  <si>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</si>
  <si>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</si>
  <si>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</si>
  <si>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</si>
  <si>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</si>
  <si>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</si>
  <si>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</si>
  <si>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</si>
  <si>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</si>
  <si>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</si>
  <si>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</si>
  <si>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</si>
  <si>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</si>
  <si>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</si>
  <si>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</si>
  <si>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</si>
  <si>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</si>
  <si>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</si>
  <si>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</si>
  <si>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</si>
  <si>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</si>
  <si>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</si>
  <si>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</si>
  <si>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</si>
  <si>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</si>
  <si>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</si>
  <si>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</si>
  <si>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</si>
  <si>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</si>
  <si>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</si>
  <si>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</si>
  <si>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</si>
  <si>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</si>
  <si>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</si>
  <si>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</si>
  <si>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</si>
  <si>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</si>
  <si>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</si>
  <si>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</si>
  <si>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</si>
  <si>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</si>
  <si>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</si>
  <si>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</si>
  <si>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</si>
  <si>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</si>
  <si>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</si>
  <si>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</si>
  <si>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</si>
  <si>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</si>
  <si>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</si>
  <si>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</si>
  <si>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</si>
  <si>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</si>
  <si>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</si>
  <si>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</si>
  <si>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</si>
  <si>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</si>
  <si>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</si>
  <si>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</si>
  <si>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</si>
  <si>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</si>
  <si>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</si>
  <si>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</si>
  <si>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</si>
  <si>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</si>
  <si>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</si>
  <si>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</si>
  <si>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</si>
  <si>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</si>
  <si>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</si>
  <si>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</si>
  <si>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</si>
  <si>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</si>
  <si>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</si>
  <si>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</si>
  <si>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</si>
  <si>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</si>
  <si>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</si>
  <si>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</si>
  <si>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</si>
  <si>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</si>
  <si>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</si>
  <si>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</si>
  <si>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</si>
  <si>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</si>
  <si>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</si>
  <si>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</si>
  <si>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</si>
  <si>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</si>
  <si>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</si>
  <si>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</si>
  <si>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</si>
  <si>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</si>
  <si>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</si>
  <si>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</si>
  <si>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</si>
  <si>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</si>
  <si>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</si>
  <si>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</si>
  <si>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</si>
  <si>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</si>
  <si>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</si>
  <si>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</si>
  <si>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</si>
  <si>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</si>
  <si>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</si>
  <si>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</si>
  <si>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</si>
  <si>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</si>
  <si>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</si>
  <si>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</si>
  <si>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</si>
  <si>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</si>
  <si>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</si>
  <si>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</si>
  <si>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</si>
  <si>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</si>
  <si>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</si>
  <si>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</si>
  <si>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</si>
  <si>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</si>
  <si>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</si>
  <si>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</si>
  <si>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</si>
  <si>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</si>
  <si>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</si>
  <si>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</si>
  <si>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</si>
  <si>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</si>
  <si>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</si>
  <si>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</si>
  <si>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</si>
  <si>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</si>
  <si>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</si>
  <si>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</si>
  <si>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</si>
  <si>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</si>
  <si>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</si>
  <si>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</si>
  <si>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</si>
  <si>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</si>
  <si>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</si>
  <si>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</si>
  <si>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</si>
  <si>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</si>
  <si>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</si>
  <si>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</si>
  <si>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</si>
  <si>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</si>
  <si>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</si>
  <si>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</si>
  <si>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</si>
  <si>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</si>
  <si>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</si>
  <si>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</si>
  <si>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</si>
  <si>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</si>
  <si>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</si>
  <si>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</si>
  <si>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</si>
  <si>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</si>
  <si>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</si>
  <si>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</si>
  <si>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</si>
  <si>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</si>
  <si>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</si>
  <si>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</si>
  <si>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</si>
  <si>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</si>
  <si>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</si>
  <si>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</si>
  <si>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</si>
  <si>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</si>
  <si>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</si>
  <si>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</si>
  <si>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</si>
  <si>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</si>
  <si>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</si>
  <si>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</si>
  <si>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</si>
  <si>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</si>
  <si>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</si>
  <si>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</si>
  <si>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</si>
  <si>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</si>
  <si>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</si>
  <si>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</si>
  <si>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</si>
  <si>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</si>
  <si>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</si>
  <si>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</si>
  <si>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</si>
  <si>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</si>
  <si>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</si>
  <si>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</si>
  <si>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</si>
  <si>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</si>
  <si>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</si>
  <si>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</si>
  <si>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</si>
  <si>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</si>
  <si>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</si>
  <si>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</si>
  <si>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</si>
  <si>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</si>
  <si>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</si>
  <si>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</si>
  <si>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</si>
  <si>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</si>
  <si>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</si>
  <si>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</si>
  <si>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</si>
  <si>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</si>
  <si>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</si>
  <si>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</si>
  <si>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</si>
  <si>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</si>
  <si>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</si>
  <si>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</si>
  <si>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</si>
  <si>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</si>
  <si>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</si>
  <si>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</si>
  <si>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</si>
  <si>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</si>
  <si>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</si>
  <si>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</si>
  <si>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</si>
  <si>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</si>
  <si>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</si>
  <si>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</si>
  <si>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</si>
  <si>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</si>
  <si>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</si>
  <si>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</si>
  <si>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</si>
  <si>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</si>
  <si>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</si>
  <si>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</si>
  <si>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</si>
  <si>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</si>
  <si>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</si>
  <si>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</si>
  <si>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</si>
  <si>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</si>
  <si>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</si>
  <si>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</si>
  <si>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</si>
  <si>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</si>
  <si>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</si>
  <si>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</si>
  <si>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</si>
  <si>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</si>
  <si>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</si>
  <si>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</si>
  <si>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</si>
  <si>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</si>
  <si>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</si>
  <si>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</si>
  <si>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</si>
  <si>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</si>
  <si>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</si>
  <si>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</si>
  <si>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</si>
  <si>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</si>
  <si>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</si>
  <si>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</si>
  <si>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</si>
  <si>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</si>
  <si>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</si>
  <si>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</si>
  <si>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</si>
  <si>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</si>
  <si>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</si>
  <si>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</si>
  <si>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</si>
  <si>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</si>
  <si>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</si>
  <si>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</si>
  <si>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</si>
  <si>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</si>
  <si>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</si>
  <si>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</si>
  <si>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</si>
  <si>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</si>
  <si>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</si>
  <si>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</si>
  <si>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</si>
  <si>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</si>
  <si>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</si>
  <si>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</si>
  <si>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</si>
  <si>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</si>
  <si>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</si>
  <si>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</si>
  <si>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</si>
  <si>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</si>
  <si>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</si>
  <si>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</si>
  <si>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</si>
  <si>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</si>
  <si>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</si>
  <si>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</si>
  <si>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</si>
  <si>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</si>
  <si>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</si>
  <si>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</si>
  <si>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</si>
  <si>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</si>
  <si>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</si>
  <si>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</si>
  <si>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</si>
  <si>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</si>
  <si>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</si>
  <si>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</si>
  <si>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</si>
  <si>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</si>
  <si>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</si>
  <si>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</si>
  <si>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</si>
  <si>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</si>
  <si>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</si>
  <si>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</si>
  <si>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</si>
  <si>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</si>
  <si>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</si>
  <si>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</si>
  <si>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</si>
  <si>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</si>
  <si>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</si>
  <si>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</si>
  <si>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</si>
  <si>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</si>
  <si>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</si>
  <si>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</si>
  <si>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</si>
  <si>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</si>
  <si>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</si>
  <si>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</si>
  <si>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</si>
  <si>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</si>
  <si>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</si>
  <si>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</si>
  <si>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</si>
  <si>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</si>
  <si>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</si>
  <si>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</si>
  <si>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</si>
  <si>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</si>
  <si>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</si>
  <si>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</si>
  <si>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</si>
  <si>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</si>
  <si>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</si>
  <si>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</si>
  <si>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</si>
  <si>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</si>
  <si>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</si>
  <si>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</si>
  <si>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</si>
  <si>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</si>
  <si>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</si>
  <si>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</si>
  <si>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</si>
  <si>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</si>
  <si>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</si>
  <si>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</si>
  <si>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</si>
  <si>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</si>
  <si>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</si>
  <si>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</si>
  <si>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</si>
  <si>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</si>
  <si>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</si>
  <si>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</si>
  <si>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</si>
  <si>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</si>
  <si>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</si>
  <si>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</si>
  <si>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</si>
  <si>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</si>
  <si>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</si>
  <si>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</si>
  <si>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</si>
  <si>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</si>
  <si>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</si>
  <si>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</si>
  <si>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</si>
  <si>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</si>
  <si>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</si>
  <si>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</si>
  <si>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</si>
  <si>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</si>
  <si>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</si>
  <si>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</si>
  <si>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</si>
  <si>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</si>
  <si>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</si>
  <si>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</si>
  <si>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</si>
  <si>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</si>
  <si>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</si>
  <si>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</si>
  <si>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</si>
  <si>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</si>
  <si>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</si>
  <si>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</si>
  <si>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</si>
  <si>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</si>
  <si>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</si>
  <si>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</si>
  <si>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</si>
  <si>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</si>
  <si>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</si>
  <si>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</si>
  <si>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</si>
  <si>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</si>
  <si>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</si>
  <si>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</si>
  <si>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</si>
  <si>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</si>
  <si>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</si>
  <si>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</si>
  <si>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</si>
  <si>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</si>
  <si>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</si>
  <si>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</si>
  <si>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</si>
  <si>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</si>
  <si>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</si>
  <si>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</si>
  <si>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</si>
  <si>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</si>
  <si>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</si>
  <si>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</si>
  <si>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</si>
  <si>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</si>
  <si>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</si>
  <si>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</si>
  <si>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</si>
  <si>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</si>
  <si>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</si>
  <si>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</si>
  <si>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</si>
  <si>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</si>
  <si>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</si>
  <si>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</si>
  <si>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</si>
  <si>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</si>
  <si>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</si>
  <si>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</si>
  <si>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</si>
  <si>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</si>
  <si>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</si>
  <si>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</si>
  <si>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</si>
  <si>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</si>
  <si>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</si>
  <si>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</si>
  <si>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</si>
  <si>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</si>
  <si>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</si>
  <si>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</si>
  <si>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</si>
  <si>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</si>
  <si>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</si>
  <si>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</si>
  <si>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</si>
  <si>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</si>
  <si>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</si>
  <si>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</si>
  <si>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</si>
  <si>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</si>
  <si>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</si>
  <si>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</si>
  <si>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</si>
  <si>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</si>
  <si>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</si>
  <si>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</si>
  <si>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</si>
  <si>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</si>
  <si>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</si>
  <si>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</si>
  <si>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</si>
  <si>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</si>
  <si>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</si>
  <si>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</si>
  <si>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</si>
  <si>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</si>
  <si>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</si>
  <si>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</si>
  <si>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</si>
  <si>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</si>
  <si>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</si>
  <si>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</si>
  <si>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</si>
  <si>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</si>
  <si>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</si>
  <si>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</si>
  <si>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</si>
  <si>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</si>
  <si>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</si>
  <si>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</si>
  <si>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</si>
  <si>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</si>
  <si>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</si>
  <si>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</si>
  <si>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</si>
  <si>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</si>
  <si>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</si>
  <si>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</si>
  <si>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</si>
  <si>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</si>
  <si>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</si>
  <si>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</si>
  <si>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</si>
  <si>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</si>
  <si>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</si>
  <si>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</si>
  <si>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</si>
  <si>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</si>
  <si>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</si>
  <si>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</si>
  <si>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</si>
  <si>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</si>
  <si>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</si>
  <si>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</si>
  <si>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</si>
  <si>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</si>
  <si>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</si>
  <si>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</si>
  <si>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</si>
  <si>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</si>
  <si>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</si>
  <si>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</si>
  <si>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</si>
  <si>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</si>
  <si>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</si>
  <si>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</si>
  <si>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</si>
  <si>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</si>
  <si>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</si>
  <si>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</si>
  <si>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</si>
  <si>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</si>
  <si>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</si>
  <si>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</si>
  <si>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</si>
  <si>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</si>
  <si>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</si>
  <si>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</si>
  <si>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</si>
  <si>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</si>
  <si>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</si>
  <si>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</si>
  <si>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</si>
  <si>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</si>
  <si>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</si>
  <si>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</si>
  <si>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</si>
  <si>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</si>
  <si>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</si>
  <si>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</si>
  <si>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</si>
  <si>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</si>
  <si>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</si>
  <si>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</si>
  <si>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</si>
  <si>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</si>
  <si>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</si>
  <si>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</si>
  <si>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</si>
  <si>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</si>
  <si>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</si>
  <si>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</si>
  <si>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</si>
  <si>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</si>
  <si>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</si>
  <si>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</si>
  <si>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</si>
  <si>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</si>
  <si>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</si>
  <si>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</si>
  <si>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</si>
  <si>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</si>
  <si>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</si>
  <si>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</si>
  <si>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</si>
  <si>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</si>
  <si>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</si>
  <si>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</si>
  <si>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</si>
  <si>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</si>
  <si>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</si>
  <si>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</si>
  <si>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</si>
  <si>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</si>
  <si>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</si>
  <si>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</si>
  <si>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</si>
  <si>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</si>
  <si>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</si>
  <si>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</si>
  <si>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</si>
  <si>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</si>
  <si>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</si>
  <si>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</si>
  <si>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</si>
  <si>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</si>
  <si>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</si>
  <si>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</si>
  <si>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</si>
  <si>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</si>
  <si>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</si>
  <si>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</si>
  <si>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</si>
  <si>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</si>
  <si>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</si>
  <si>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</si>
  <si>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</si>
  <si>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</si>
  <si>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</si>
  <si>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</si>
  <si>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</si>
  <si>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</si>
  <si>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</si>
  <si>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</si>
  <si>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</si>
  <si>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</si>
  <si>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</si>
  <si>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</si>
  <si>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</si>
  <si>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</si>
  <si>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</si>
  <si>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</si>
  <si>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</si>
  <si>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</si>
  <si>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</si>
  <si>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</si>
  <si>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</si>
  <si>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</si>
  <si>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</si>
  <si>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</si>
  <si>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</si>
  <si>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</si>
  <si>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</si>
  <si>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</si>
  <si>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</si>
  <si>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</si>
  <si>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</si>
  <si>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</si>
  <si>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</si>
  <si>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</si>
  <si>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</si>
  <si>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</si>
  <si>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</si>
  <si>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</si>
  <si>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</si>
  <si>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</si>
  <si>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</si>
  <si>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</si>
  <si>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</si>
  <si>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</si>
  <si>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</si>
  <si>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</si>
  <si>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</si>
  <si>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</si>
  <si>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</si>
  <si>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</si>
  <si>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</si>
  <si>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</si>
  <si>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</si>
  <si>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</si>
  <si>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</si>
  <si>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</si>
  <si>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</si>
  <si>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</si>
  <si>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</si>
  <si>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</si>
  <si>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</si>
  <si>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</si>
  <si>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</si>
  <si>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</si>
  <si>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</si>
  <si>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</si>
  <si>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</si>
  <si>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</si>
  <si>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</si>
  <si>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</si>
  <si>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</si>
  <si>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</si>
  <si>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</si>
  <si>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</si>
  <si>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</si>
  <si>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</si>
  <si>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</si>
  <si>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</si>
  <si>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</si>
  <si>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</si>
  <si>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</si>
  <si>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</si>
  <si>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</si>
  <si>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</si>
  <si>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</si>
  <si>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</si>
  <si>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</si>
  <si>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</si>
  <si>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</si>
  <si>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</si>
  <si>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</si>
  <si>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</si>
  <si>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</si>
  <si>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</si>
  <si>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</si>
  <si>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</si>
  <si>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</si>
  <si>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</si>
  <si>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</si>
  <si>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</si>
  <si>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</si>
  <si>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</si>
  <si>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</si>
  <si>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</si>
  <si>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</si>
  <si>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</si>
  <si>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</si>
  <si>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</si>
  <si>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</si>
  <si>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</si>
  <si>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</si>
  <si>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</si>
  <si>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</si>
  <si>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</si>
  <si>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</si>
  <si>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</si>
  <si>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</si>
  <si>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</si>
  <si>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</si>
  <si>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</si>
  <si>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</si>
  <si>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</si>
  <si>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</si>
  <si>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</si>
  <si>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</si>
  <si>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</si>
  <si>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</si>
  <si>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</si>
  <si>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</si>
  <si>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</si>
  <si>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</si>
  <si>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</si>
  <si>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</si>
  <si>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</si>
  <si>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</si>
  <si>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</si>
  <si>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</si>
  <si>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</si>
  <si>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</si>
  <si>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</si>
  <si>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</si>
  <si>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</si>
  <si>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</si>
  <si>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</si>
  <si>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</si>
  <si>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</si>
  <si>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</si>
  <si>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</si>
  <si>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</si>
  <si>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</si>
  <si>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</si>
  <si>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</si>
  <si>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</si>
  <si>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</si>
  <si>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</si>
  <si>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</si>
  <si>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</si>
  <si>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</si>
  <si>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</si>
  <si>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</si>
  <si>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</si>
  <si>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</si>
  <si>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</si>
  <si>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</si>
  <si>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</si>
  <si>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</si>
  <si>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</si>
  <si>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</si>
  <si>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</si>
  <si>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</si>
  <si>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</si>
  <si>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</si>
  <si>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</si>
  <si>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</si>
  <si>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</si>
  <si>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</si>
  <si>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</si>
  <si>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</si>
  <si>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</si>
  <si>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</si>
  <si>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</si>
  <si>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</si>
  <si>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</si>
  <si>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</si>
  <si>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</si>
  <si>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</si>
  <si>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</si>
  <si>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</si>
  <si>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</si>
  <si>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</si>
  <si>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</si>
  <si>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</si>
  <si>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</si>
  <si>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</si>
  <si>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</si>
  <si>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</si>
  <si>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</si>
  <si>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</si>
  <si>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</si>
  <si>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</si>
  <si>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</si>
  <si>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</si>
  <si>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</si>
  <si>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</si>
  <si>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</si>
  <si>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</si>
  <si>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</si>
  <si>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</si>
  <si>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</si>
  <si>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</si>
  <si>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</si>
  <si>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</si>
  <si>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</si>
  <si>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</si>
  <si>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</si>
  <si>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</si>
  <si>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</si>
  <si>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</si>
  <si>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</si>
  <si>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</si>
  <si>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</si>
  <si>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</si>
  <si>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</si>
  <si>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</si>
  <si>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</si>
  <si>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</si>
  <si>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</si>
  <si>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</si>
  <si>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</si>
  <si>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</si>
  <si>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</si>
  <si>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</si>
  <si>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</si>
  <si>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</si>
  <si>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</si>
  <si>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</si>
  <si>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</si>
  <si>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</si>
  <si>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</si>
  <si>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</si>
  <si>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</si>
  <si>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</si>
  <si>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</si>
  <si>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</si>
  <si>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</si>
  <si>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</si>
  <si>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</si>
  <si>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</si>
  <si>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</si>
  <si>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</si>
  <si>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</si>
  <si>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</si>
  <si>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</si>
  <si>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</si>
  <si>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</si>
  <si>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</si>
  <si>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</si>
  <si>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</si>
  <si>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</si>
  <si>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</si>
  <si>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</si>
  <si>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</si>
  <si>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</si>
  <si>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</si>
  <si>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</si>
  <si>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</si>
  <si>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</si>
  <si>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</si>
  <si>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</si>
  <si>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</si>
  <si>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</si>
  <si>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</si>
  <si>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</si>
  <si>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</si>
  <si>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</si>
  <si>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</si>
  <si>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</si>
  <si>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</si>
  <si>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</si>
  <si>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</si>
  <si>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</si>
  <si>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</si>
  <si>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</si>
  <si>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</si>
  <si>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</si>
  <si>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</si>
  <si>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</si>
  <si>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</si>
  <si>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</si>
  <si>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</si>
  <si>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</si>
  <si>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</si>
  <si>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</si>
  <si>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</si>
  <si>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</si>
  <si>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</si>
  <si>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</si>
  <si>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</si>
  <si>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</si>
  <si>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</si>
  <si>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</si>
  <si>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</si>
  <si>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</si>
  <si>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</si>
  <si>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</si>
  <si>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</si>
  <si>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</si>
  <si>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</si>
  <si>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</si>
  <si>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</si>
  <si>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</si>
  <si>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</si>
  <si>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</si>
  <si>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</si>
  <si>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</si>
  <si>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</si>
  <si>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</si>
  <si>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</si>
  <si>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</si>
  <si>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</si>
  <si>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</si>
  <si>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</si>
  <si>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</si>
  <si>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</si>
  <si>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</si>
  <si>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</si>
  <si>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</si>
  <si>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</si>
  <si>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</si>
  <si>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</si>
  <si>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</si>
  <si>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</si>
  <si>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</si>
  <si>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</si>
  <si>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</si>
  <si>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</si>
  <si>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</si>
  <si>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</si>
  <si>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</si>
  <si>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</si>
  <si>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</si>
  <si>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</si>
  <si>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</si>
  <si>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</si>
  <si>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</si>
  <si>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</si>
  <si>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</si>
  <si>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</si>
  <si>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</si>
  <si>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</si>
  <si>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</si>
  <si>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</si>
  <si>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</si>
  <si>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</si>
  <si>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</si>
  <si>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</si>
  <si>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</si>
  <si>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</si>
  <si>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</si>
  <si>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</si>
  <si>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</si>
  <si>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</si>
  <si>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</si>
  <si>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</si>
  <si>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</si>
  <si>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</si>
  <si>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</si>
  <si>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</si>
  <si>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</si>
  <si>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</si>
  <si>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</si>
  <si>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</si>
  <si>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</si>
  <si>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</si>
  <si>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</si>
  <si>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</si>
  <si>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</si>
  <si>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</si>
  <si>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</si>
  <si>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</si>
  <si>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</si>
  <si>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</si>
  <si>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</si>
  <si>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</si>
  <si>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</si>
  <si>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</si>
  <si>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</si>
  <si>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</si>
  <si>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</si>
  <si>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</si>
  <si>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</si>
  <si>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</si>
  <si>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</si>
  <si>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</si>
  <si>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</si>
  <si>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</si>
  <si>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</si>
  <si>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</si>
  <si>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</si>
  <si>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</si>
  <si>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</si>
  <si>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</si>
  <si>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</si>
  <si>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</si>
  <si>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</si>
  <si>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</si>
  <si>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</si>
  <si>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</si>
  <si>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</si>
  <si>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</si>
  <si>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</si>
  <si>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</si>
  <si>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</si>
  <si>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</si>
  <si>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</si>
  <si>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</si>
  <si>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</si>
  <si>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</si>
  <si>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</si>
  <si>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</si>
  <si>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</si>
  <si>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</si>
  <si>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</si>
  <si>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</si>
  <si>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</si>
  <si>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</si>
  <si>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</si>
  <si>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</si>
  <si>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</si>
  <si>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</si>
  <si>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</si>
  <si>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</si>
  <si>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</si>
  <si>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</si>
  <si>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</si>
  <si>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</si>
  <si>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</si>
  <si>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</si>
  <si>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</si>
  <si>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</si>
  <si>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</si>
  <si>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</si>
  <si>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</si>
  <si>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</si>
  <si>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</si>
  <si>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</si>
  <si>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</si>
  <si>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</si>
  <si>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</si>
  <si>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</si>
  <si>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</si>
  <si>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</si>
  <si>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</si>
  <si>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</si>
  <si>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</si>
  <si>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</si>
  <si>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</si>
  <si>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</si>
  <si>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</si>
  <si>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</si>
  <si>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</si>
  <si>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</si>
  <si>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</si>
  <si>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</si>
  <si>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</si>
  <si>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</si>
  <si>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</si>
  <si>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</si>
  <si>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</si>
  <si>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</si>
  <si>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</si>
  <si>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</si>
  <si>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</si>
  <si>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</si>
  <si>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</si>
  <si>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</si>
  <si>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</si>
  <si>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</si>
  <si>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</si>
  <si>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</si>
  <si>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</si>
  <si>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</si>
  <si>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</si>
  <si>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</si>
  <si>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</si>
  <si>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</si>
  <si>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</si>
  <si>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</si>
  <si>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</si>
  <si>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</si>
  <si>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</si>
  <si>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</si>
  <si>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</si>
  <si>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</si>
  <si>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</si>
  <si>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</si>
  <si>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</si>
  <si>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</si>
  <si>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</si>
  <si>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</si>
  <si>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</si>
  <si>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</si>
  <si>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</si>
  <si>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</si>
  <si>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</si>
  <si>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</si>
  <si>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</si>
  <si>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</si>
  <si>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</si>
  <si>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</si>
  <si>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</si>
  <si>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</si>
  <si>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</si>
  <si>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</si>
  <si>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</si>
  <si>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</si>
  <si>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</si>
  <si>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</si>
  <si>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</si>
  <si>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</si>
  <si>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</si>
  <si>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</si>
  <si>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</si>
  <si>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</si>
  <si>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</si>
  <si>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</si>
  <si>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</si>
  <si>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</si>
  <si>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</si>
  <si>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</si>
  <si>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</si>
  <si>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</si>
  <si>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</si>
  <si>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</si>
  <si>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</si>
  <si>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</si>
  <si>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</si>
  <si>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</si>
  <si>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</si>
  <si>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</si>
  <si>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</si>
  <si>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</si>
  <si>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</si>
  <si>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</si>
  <si>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</si>
  <si>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</si>
  <si>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</si>
  <si>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</si>
  <si>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</si>
  <si>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</si>
  <si>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</si>
  <si>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</si>
  <si>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</si>
  <si>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</si>
  <si>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</si>
  <si>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</si>
  <si>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</si>
  <si>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</si>
  <si>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</si>
  <si>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</si>
  <si>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</si>
  <si>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</si>
  <si>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</si>
  <si>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</si>
  <si>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</si>
  <si>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</si>
  <si>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</si>
  <si>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</si>
  <si>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</si>
  <si>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</si>
  <si>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</si>
  <si>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</si>
  <si>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</si>
  <si>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</si>
  <si>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</si>
  <si>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</si>
  <si>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</si>
  <si>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</si>
  <si>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</si>
  <si>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</si>
  <si>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</si>
  <si>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</si>
  <si>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</si>
  <si>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</si>
  <si>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</si>
  <si>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</si>
  <si>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</si>
  <si>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</si>
  <si>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</si>
  <si>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</si>
  <si>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</si>
  <si>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</si>
  <si>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</si>
  <si>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</si>
  <si>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</si>
  <si>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</si>
  <si>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</si>
  <si>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</si>
  <si>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</si>
  <si>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</si>
  <si>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</si>
  <si>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</si>
  <si>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</si>
  <si>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</si>
  <si>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</si>
  <si>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</si>
  <si>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</si>
  <si>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</si>
  <si>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</si>
  <si>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</si>
  <si>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</si>
  <si>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</si>
  <si>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</si>
  <si>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</si>
  <si>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</si>
  <si>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</si>
  <si>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</si>
  <si>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</si>
  <si>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</si>
  <si>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</si>
  <si>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</si>
  <si>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</si>
  <si>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</si>
  <si>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</si>
  <si>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</si>
  <si>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</si>
  <si>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</si>
  <si>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</si>
  <si>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</si>
  <si>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</si>
  <si>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</si>
  <si>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</si>
  <si>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</si>
  <si>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</si>
  <si>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</si>
  <si>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</si>
  <si>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</si>
  <si>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</si>
  <si>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</si>
  <si>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</si>
  <si>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</si>
  <si>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</si>
  <si>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</si>
  <si>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</si>
  <si>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</si>
  <si>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</si>
  <si>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</si>
  <si>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</si>
  <si>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</si>
  <si>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</si>
  <si>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</si>
  <si>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</si>
  <si>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</si>
  <si>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</si>
  <si>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</si>
  <si>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</si>
  <si>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</si>
  <si>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</si>
  <si>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</si>
  <si>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</si>
  <si>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</si>
  <si>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</si>
  <si>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</si>
  <si>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</si>
  <si>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</si>
  <si>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</si>
  <si>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</si>
  <si>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</si>
  <si>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</si>
  <si>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</si>
  <si>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</si>
  <si>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</si>
  <si>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</si>
  <si>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</si>
  <si>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</si>
  <si>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</si>
  <si>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</si>
  <si>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</si>
  <si>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</si>
  <si>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</si>
  <si>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</si>
  <si>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</si>
  <si>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</si>
  <si>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</si>
  <si>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</si>
  <si>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</si>
  <si>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</si>
  <si>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</si>
  <si>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</si>
  <si>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</si>
  <si>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</si>
  <si>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</si>
  <si>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</si>
  <si>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</si>
  <si>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</si>
  <si>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</si>
  <si>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</si>
  <si>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</si>
  <si>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</si>
  <si>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</si>
  <si>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</si>
  <si>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</si>
  <si>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</si>
  <si>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</si>
  <si>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</si>
  <si>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</si>
  <si>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</si>
  <si>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</si>
  <si>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</si>
  <si>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</si>
  <si>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</si>
  <si>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</si>
  <si>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</si>
  <si>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</si>
  <si>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</si>
  <si>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</si>
  <si>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</si>
  <si>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</si>
  <si>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</si>
  <si>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</si>
  <si>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</si>
  <si>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</si>
  <si>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</si>
  <si>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</si>
  <si>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</si>
  <si>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</si>
  <si>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</si>
  <si>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</si>
  <si>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</si>
  <si>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</si>
  <si>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</si>
  <si>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</si>
  <si>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</si>
  <si>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</si>
  <si>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</si>
  <si>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</si>
  <si>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</si>
  <si>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</si>
  <si>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</si>
  <si>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</si>
  <si>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</si>
  <si>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</si>
  <si>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</si>
  <si>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</si>
  <si>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</si>
  <si>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</si>
  <si>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</si>
  <si>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</si>
  <si>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</si>
  <si>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</si>
  <si>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</si>
  <si>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</si>
  <si>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</si>
  <si>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</si>
  <si>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</si>
  <si>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</si>
  <si>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</si>
  <si>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</si>
  <si>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</si>
  <si>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</si>
  <si>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</si>
  <si>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</si>
  <si>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</si>
  <si>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</si>
  <si>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</si>
  <si>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</si>
  <si>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</si>
  <si>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</si>
  <si>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</si>
  <si>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</si>
  <si>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</si>
  <si>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</si>
  <si>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</si>
  <si>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</si>
  <si>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</si>
  <si>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</si>
  <si>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</si>
  <si>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</si>
  <si>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</si>
  <si>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</si>
  <si>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</si>
  <si>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</si>
  <si>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</si>
  <si>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</si>
  <si>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</si>
  <si>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</si>
  <si>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</si>
  <si>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</si>
  <si>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</si>
  <si>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</si>
  <si>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</si>
  <si>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</si>
  <si>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</si>
  <si>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</si>
  <si>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</si>
  <si>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</si>
  <si>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</si>
  <si>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</si>
  <si>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</si>
  <si>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</si>
  <si>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</si>
  <si>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</si>
  <si>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</si>
  <si>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</si>
  <si>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</si>
  <si>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</si>
  <si>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</si>
  <si>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</si>
  <si>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</si>
  <si>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</si>
  <si>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</si>
  <si>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</si>
  <si>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</si>
  <si>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</si>
  <si>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</si>
  <si>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</si>
  <si>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</si>
  <si>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</si>
  <si>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</si>
  <si>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</si>
  <si>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</si>
  <si>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</si>
  <si>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</si>
  <si>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</si>
  <si>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</si>
  <si>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</si>
  <si>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</si>
  <si>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</si>
  <si>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</si>
  <si>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</si>
  <si>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</si>
  <si>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</si>
  <si>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</si>
  <si>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</si>
  <si>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</si>
  <si>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</si>
  <si>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</si>
  <si>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</si>
  <si>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</si>
  <si>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</si>
  <si>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</si>
  <si>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</si>
  <si>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</si>
  <si>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</si>
  <si>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</si>
  <si>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</si>
  <si>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</si>
  <si>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</si>
  <si>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</si>
  <si>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</si>
  <si>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</si>
  <si>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</si>
  <si>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</si>
  <si>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</si>
  <si>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</si>
  <si>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</si>
  <si>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</si>
  <si>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</si>
  <si>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</si>
  <si>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</si>
  <si>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</si>
  <si>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</si>
  <si>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</si>
  <si>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</si>
  <si>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</si>
  <si>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</si>
  <si>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</si>
  <si>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</si>
  <si>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</si>
  <si>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</si>
  <si>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</si>
  <si>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</si>
  <si>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</si>
  <si>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</si>
  <si>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</si>
  <si>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</si>
  <si>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</si>
  <si>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</si>
  <si>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</si>
  <si>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</si>
  <si>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</si>
  <si>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</si>
  <si>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</si>
  <si>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</si>
  <si>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</si>
  <si>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</si>
  <si>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</si>
  <si>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</si>
  <si>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</si>
  <si>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</si>
  <si>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</si>
  <si>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</si>
  <si>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</si>
  <si>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</si>
  <si>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</si>
  <si>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</si>
  <si>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</si>
  <si>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</si>
  <si>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</si>
  <si>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</si>
  <si>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</si>
  <si>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</si>
  <si>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</si>
  <si>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</si>
  <si>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</si>
  <si>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</si>
  <si>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</si>
  <si>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</si>
  <si>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</si>
  <si>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</si>
  <si>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</si>
  <si>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</si>
  <si>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</si>
  <si>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</si>
  <si>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</si>
  <si>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</si>
  <si>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</si>
  <si>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</si>
  <si>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</si>
  <si>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</si>
  <si>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</si>
  <si>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</si>
  <si>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</si>
  <si>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</si>
  <si>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</si>
  <si>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</si>
  <si>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</si>
  <si>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</si>
  <si>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</si>
  <si>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</si>
  <si>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</si>
  <si>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</si>
  <si>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</si>
  <si>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</si>
  <si>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</si>
  <si>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</si>
  <si>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</si>
  <si>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</si>
  <si>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</si>
  <si>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</si>
  <si>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</si>
  <si>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</si>
  <si>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</si>
  <si>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</si>
  <si>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</si>
  <si>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</si>
  <si>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</si>
  <si>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</si>
  <si>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</si>
  <si>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</si>
  <si>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</si>
  <si>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</si>
  <si>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</si>
  <si>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</si>
  <si>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</si>
  <si>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</si>
  <si>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</si>
  <si>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</si>
  <si>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</si>
  <si>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</si>
  <si>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</si>
  <si>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</si>
  <si>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</si>
  <si>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</si>
  <si>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</si>
  <si>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</si>
  <si>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</si>
  <si>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</si>
  <si>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</si>
  <si>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</si>
  <si>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</si>
  <si>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</si>
  <si>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</si>
  <si>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</si>
  <si>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</si>
  <si>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</si>
  <si>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</si>
  <si>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</si>
  <si>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</si>
  <si>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</si>
  <si>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</si>
  <si>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</si>
  <si>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</si>
  <si>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</si>
  <si>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</si>
  <si>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</si>
  <si>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</si>
  <si>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</si>
  <si>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</si>
  <si>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</si>
  <si>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</si>
  <si>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</si>
  <si>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</si>
  <si>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</si>
  <si>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</si>
  <si>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</si>
  <si>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</si>
  <si>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</si>
  <si>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</si>
  <si>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</si>
  <si>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</si>
  <si>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</si>
  <si>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</si>
  <si>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</si>
  <si>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</si>
  <si>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</si>
  <si>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</si>
  <si>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</si>
  <si>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</si>
  <si>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</si>
  <si>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</si>
  <si>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</si>
  <si>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</si>
  <si>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</si>
  <si>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</si>
  <si>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</si>
  <si>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</si>
  <si>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</si>
  <si>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</si>
  <si>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</si>
  <si>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</si>
  <si>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</si>
  <si>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</si>
  <si>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</si>
  <si>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</si>
  <si>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</si>
  <si>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</si>
  <si>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</si>
  <si>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</si>
  <si>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</si>
  <si>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</si>
  <si>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</si>
  <si>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</si>
  <si>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</si>
  <si>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</si>
  <si>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</si>
  <si>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</si>
  <si>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</si>
  <si>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</si>
  <si>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</si>
  <si>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</si>
  <si>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</si>
  <si>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</si>
  <si>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</si>
  <si>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</si>
  <si>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</si>
  <si>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</si>
  <si>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</si>
  <si>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</si>
  <si>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</si>
  <si>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</si>
  <si>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</si>
  <si>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</si>
  <si>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</si>
  <si>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</si>
  <si>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</si>
  <si>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</si>
  <si>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</si>
  <si>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</si>
  <si>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</si>
  <si>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</si>
  <si>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</si>
  <si>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</si>
  <si>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</si>
  <si>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</si>
  <si>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</si>
  <si>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</si>
  <si>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</si>
  <si>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</si>
  <si>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</si>
  <si>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</si>
  <si>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</si>
  <si>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</si>
  <si>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</si>
  <si>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</si>
  <si>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</si>
  <si>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</si>
  <si>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</si>
  <si>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</si>
  <si>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</si>
  <si>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</si>
  <si>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</si>
  <si>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</si>
  <si>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</si>
  <si>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</si>
  <si>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</si>
  <si>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</si>
  <si>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</si>
  <si>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</si>
  <si>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</si>
  <si>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</si>
  <si>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</si>
  <si>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</si>
  <si>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</si>
  <si>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</si>
  <si>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</si>
  <si>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</si>
  <si>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</si>
  <si>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</si>
  <si>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</si>
  <si>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</si>
  <si>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</si>
  <si>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</si>
  <si>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</si>
  <si>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</si>
  <si>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</si>
  <si>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</si>
  <si>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</si>
  <si>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</si>
  <si>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</si>
  <si>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</si>
  <si>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</si>
  <si>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</si>
  <si>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</si>
  <si>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</si>
  <si>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</si>
  <si>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</si>
  <si>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</si>
  <si>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</si>
  <si>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</si>
  <si>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</si>
  <si>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</si>
  <si>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</si>
  <si>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</si>
  <si>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</si>
  <si>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</si>
  <si>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</si>
  <si>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</si>
  <si>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</si>
  <si>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</si>
  <si>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</si>
  <si>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</si>
  <si>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</si>
  <si>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</si>
  <si>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</si>
  <si>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</si>
  <si>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</si>
  <si>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</si>
  <si>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</si>
  <si>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</si>
  <si>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</si>
  <si>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</si>
  <si>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</si>
  <si>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</si>
  <si>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</si>
  <si>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</si>
  <si>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</si>
  <si>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</si>
  <si>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</si>
  <si>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</si>
  <si>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</si>
  <si>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</si>
  <si>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</si>
  <si>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</si>
  <si>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</si>
  <si>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</si>
  <si>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</si>
  <si>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</si>
  <si>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</si>
  <si>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</si>
  <si>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</si>
  <si>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</si>
  <si>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</si>
  <si>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</si>
  <si>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</si>
  <si>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</si>
  <si>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</si>
  <si>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</si>
  <si>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</si>
  <si>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</si>
  <si>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</si>
  <si>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</si>
  <si>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</si>
  <si>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</si>
  <si>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</si>
  <si>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</si>
  <si>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</si>
  <si>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</si>
  <si>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</si>
  <si>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</si>
  <si>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</si>
  <si>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</si>
  <si>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</si>
  <si>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</si>
  <si>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</si>
  <si>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</si>
  <si>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</si>
  <si>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</si>
  <si>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</si>
  <si>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</si>
  <si>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</si>
  <si>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</si>
  <si>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</si>
  <si>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</si>
  <si>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</si>
  <si>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</si>
  <si>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</si>
  <si>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</si>
  <si>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</si>
  <si>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</si>
  <si>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</si>
  <si>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</si>
  <si>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</si>
  <si>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</si>
  <si>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</si>
  <si>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</si>
  <si>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</si>
  <si>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</si>
  <si>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</si>
  <si>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</si>
  <si>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</si>
  <si>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</si>
  <si>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</si>
  <si>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</si>
  <si>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</si>
  <si>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</si>
  <si>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</si>
  <si>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</si>
  <si>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</si>
  <si>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</si>
  <si>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</si>
  <si>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</si>
  <si>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</si>
  <si>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</si>
  <si>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</si>
  <si>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</si>
  <si>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</si>
  <si>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</si>
  <si>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</si>
  <si>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</si>
  <si>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</si>
  <si>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</si>
  <si>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</si>
  <si>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</si>
  <si>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</si>
  <si>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</si>
  <si>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</si>
  <si>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</si>
  <si>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</si>
  <si>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</si>
  <si>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</si>
  <si>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</si>
  <si>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</si>
  <si>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</si>
  <si>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</si>
  <si>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</si>
  <si>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</si>
  <si>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</si>
  <si>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</si>
  <si>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</si>
  <si>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</si>
  <si>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</si>
  <si>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</si>
  <si>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</si>
  <si>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</si>
  <si>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</si>
  <si>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</si>
  <si>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</si>
  <si>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</si>
  <si>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</si>
  <si>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</si>
  <si>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</si>
  <si>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</si>
  <si>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</si>
  <si>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</si>
  <si>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</si>
  <si>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</si>
  <si>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</si>
  <si>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</si>
  <si>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</si>
  <si>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</si>
  <si>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</si>
  <si>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</si>
  <si>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</si>
  <si>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</si>
  <si>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</si>
  <si>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</si>
  <si>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</si>
  <si>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</si>
  <si>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</si>
  <si>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</si>
  <si>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</si>
  <si>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</si>
  <si>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</si>
  <si>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</si>
  <si>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</si>
  <si>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</si>
  <si>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</si>
  <si>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</si>
  <si>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</si>
  <si>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</si>
  <si>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</si>
  <si>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</si>
  <si>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</si>
  <si>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</si>
  <si>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</si>
  <si>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</si>
  <si>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</si>
  <si>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</si>
  <si>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</si>
  <si>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</si>
  <si>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</si>
  <si>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</si>
  <si>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</si>
  <si>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</si>
  <si>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</si>
  <si>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</si>
  <si>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</si>
  <si>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</si>
  <si>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</si>
  <si>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</si>
  <si>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</si>
  <si>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</si>
  <si>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</si>
  <si>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</si>
  <si>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</si>
  <si>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</si>
  <si>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</si>
  <si>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</si>
  <si>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</si>
  <si>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</si>
  <si>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</si>
  <si>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</si>
  <si>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</si>
  <si>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</si>
  <si>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</si>
  <si>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</si>
  <si>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</si>
  <si>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</si>
  <si>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</si>
  <si>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</si>
  <si>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</si>
  <si>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</si>
  <si>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</si>
  <si>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</si>
  <si>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</si>
  <si>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</si>
  <si>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</si>
  <si>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</si>
  <si>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</si>
  <si>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</si>
  <si>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</si>
  <si>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</si>
  <si>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</si>
  <si>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</si>
  <si>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</si>
  <si>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</si>
  <si>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</si>
  <si>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</si>
  <si>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</si>
  <si>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</si>
  <si>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</si>
  <si>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</si>
  <si>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</si>
  <si>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</si>
  <si>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</si>
  <si>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</si>
  <si>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</si>
  <si>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</si>
  <si>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</si>
  <si>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</si>
  <si>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</si>
  <si>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</si>
  <si>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</si>
  <si>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</si>
  <si>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</si>
  <si>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</si>
  <si>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</si>
  <si>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</si>
  <si>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</si>
  <si>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</si>
  <si>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</si>
  <si>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</si>
  <si>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</si>
  <si>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</si>
  <si>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</si>
  <si>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</si>
  <si>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</si>
  <si>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</si>
  <si>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</si>
  <si>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</si>
  <si>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</si>
  <si>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</si>
  <si>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</si>
  <si>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</si>
  <si>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</si>
  <si>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</si>
  <si>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</si>
  <si>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</si>
  <si>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</si>
  <si>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</si>
  <si>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</si>
  <si>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</si>
  <si>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</si>
  <si>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</si>
  <si>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</si>
  <si>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</si>
  <si>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</si>
  <si>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</si>
  <si>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</si>
  <si>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</si>
  <si>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</si>
  <si>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</si>
  <si>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</si>
  <si>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</si>
  <si>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</si>
  <si>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</si>
  <si>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</si>
  <si>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</si>
  <si>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</si>
  <si>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</si>
  <si>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</si>
  <si>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</si>
  <si>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</si>
  <si>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</si>
  <si>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</si>
  <si>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</si>
  <si>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</si>
  <si>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</si>
  <si>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</si>
  <si>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</si>
  <si>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</si>
  <si>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</si>
  <si>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</si>
  <si>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</si>
  <si>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</si>
  <si>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</si>
  <si>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</si>
  <si>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</si>
  <si>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</si>
  <si>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</si>
  <si>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</si>
  <si>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</si>
  <si>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</si>
  <si>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</si>
  <si>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</si>
  <si>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</si>
  <si>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</si>
  <si>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</si>
  <si>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</si>
  <si>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</si>
  <si>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</si>
  <si>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</si>
  <si>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</si>
  <si>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</si>
  <si>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</si>
  <si>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</si>
  <si>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</si>
  <si>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</si>
  <si>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</si>
  <si>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</si>
  <si>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</si>
  <si>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</si>
  <si>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</si>
  <si>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</si>
  <si>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</si>
  <si>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</si>
  <si>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</si>
  <si>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</si>
  <si>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</si>
  <si>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</si>
  <si>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</si>
  <si>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</si>
  <si>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</si>
  <si>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</si>
  <si>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</si>
  <si>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</si>
  <si>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</si>
  <si>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</si>
  <si>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</si>
  <si>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</si>
  <si>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</si>
  <si>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</si>
  <si>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</si>
  <si>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</si>
  <si>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</si>
  <si>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</si>
  <si>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</si>
  <si>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</si>
  <si>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</si>
  <si>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</si>
  <si>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</si>
  <si>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</si>
  <si>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</si>
  <si>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</si>
  <si>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</si>
  <si>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</si>
  <si>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</si>
  <si>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</si>
  <si>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</si>
  <si>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</si>
  <si>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</si>
  <si>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</si>
  <si>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</si>
  <si>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</si>
  <si>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</si>
  <si>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</si>
  <si>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</si>
  <si>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</si>
  <si>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</si>
  <si>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</si>
  <si>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</si>
  <si>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</si>
  <si>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</si>
  <si>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</si>
  <si>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</si>
  <si>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</si>
  <si>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</si>
  <si>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</si>
  <si>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</si>
  <si>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</si>
  <si>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</si>
  <si>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</si>
  <si>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</si>
  <si>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</si>
  <si>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</si>
  <si>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</si>
  <si>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</si>
  <si>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</si>
  <si>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</si>
  <si>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</si>
  <si>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</si>
  <si>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</si>
  <si>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</si>
  <si>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</si>
  <si>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</si>
  <si>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</si>
  <si>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</si>
  <si>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</si>
  <si>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</si>
  <si>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</si>
  <si>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</si>
  <si>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</si>
  <si>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</si>
  <si>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</si>
  <si>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</si>
  <si>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</si>
  <si>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</si>
  <si>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</si>
  <si>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</si>
  <si>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</si>
  <si>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</si>
  <si>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</si>
  <si>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</si>
  <si>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</si>
  <si>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</si>
  <si>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</si>
  <si>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</si>
  <si>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</si>
  <si>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</si>
  <si>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</si>
  <si>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</si>
  <si>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</si>
  <si>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</si>
  <si>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</si>
  <si>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</si>
  <si>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</si>
  <si>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</si>
  <si>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</si>
  <si>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</si>
  <si>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</si>
  <si>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</si>
  <si>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</si>
  <si>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</si>
  <si>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</si>
  <si>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</si>
  <si>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</si>
  <si>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</si>
  <si>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</si>
  <si>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</si>
  <si>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</si>
  <si>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</si>
  <si>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</si>
  <si>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</si>
  <si>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</si>
  <si>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</si>
  <si>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</si>
  <si>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</si>
  <si>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</si>
  <si>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</si>
  <si>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</si>
  <si>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</si>
  <si>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</si>
  <si>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</si>
  <si>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</si>
  <si>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</si>
  <si>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</si>
  <si>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</si>
  <si>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</si>
  <si>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</si>
  <si>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</si>
  <si>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</si>
  <si>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</si>
  <si>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</si>
  <si>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</si>
  <si>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</si>
  <si>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</si>
  <si>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</si>
  <si>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</si>
  <si>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</si>
  <si>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</si>
  <si>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</si>
  <si>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</si>
  <si>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</si>
  <si>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</si>
  <si>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</si>
  <si>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</si>
  <si>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</si>
  <si>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</si>
  <si>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</si>
  <si>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</si>
  <si>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</si>
  <si>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</si>
  <si>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</si>
  <si>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</si>
  <si>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</si>
  <si>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</si>
  <si>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</si>
  <si>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</si>
  <si>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</si>
  <si>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</si>
  <si>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</si>
  <si>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</si>
  <si>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</si>
  <si>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</si>
  <si>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</si>
  <si>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</si>
  <si>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</si>
  <si>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</si>
  <si>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</si>
  <si>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</si>
  <si>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</si>
  <si>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</si>
  <si>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</si>
  <si>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</si>
  <si>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</si>
  <si>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</si>
  <si>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</si>
  <si>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</si>
  <si>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</si>
  <si>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</si>
  <si>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</si>
  <si>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</si>
  <si>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</si>
  <si>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</si>
  <si>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</si>
  <si>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</si>
  <si>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</si>
  <si>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</si>
  <si>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</si>
  <si>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</si>
  <si>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</si>
  <si>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</si>
  <si>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</si>
  <si>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</si>
  <si>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</si>
  <si>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</si>
  <si>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</si>
  <si>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</si>
  <si>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</si>
  <si>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</si>
  <si>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</si>
  <si>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</si>
  <si>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</si>
  <si>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</si>
  <si>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</si>
  <si>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</si>
  <si>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</si>
  <si>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</si>
  <si>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</si>
  <si>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</si>
  <si>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</si>
  <si>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</si>
  <si>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</si>
  <si>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</si>
  <si>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</si>
  <si>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</si>
  <si>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</si>
  <si>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</si>
  <si>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</si>
  <si>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</si>
  <si>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</si>
  <si>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</si>
  <si>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</si>
  <si>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</si>
  <si>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</si>
  <si>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</si>
  <si>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</si>
  <si>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</si>
  <si>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</si>
  <si>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</si>
  <si>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</si>
  <si>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</si>
  <si>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</si>
  <si>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</si>
  <si>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</si>
  <si>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</si>
  <si>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</si>
  <si>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</si>
  <si>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</si>
  <si>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</si>
  <si>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</si>
  <si>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</si>
  <si>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</si>
  <si>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</si>
  <si>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</si>
  <si>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</si>
  <si>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</si>
  <si>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</si>
  <si>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</si>
  <si>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</si>
  <si>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</si>
  <si>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</si>
  <si>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</si>
  <si>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</si>
  <si>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</si>
  <si>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</si>
  <si>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</si>
  <si>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</si>
  <si>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</si>
  <si>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</si>
  <si>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</si>
  <si>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</si>
  <si>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</si>
  <si>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</si>
  <si>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</si>
  <si>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</si>
  <si>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</si>
  <si>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</si>
  <si>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</si>
  <si>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</si>
  <si>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</si>
  <si>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</si>
  <si>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</si>
  <si>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</si>
  <si>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</si>
  <si>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</si>
  <si>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</si>
  <si>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</si>
  <si>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</si>
  <si>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</si>
  <si>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</si>
  <si>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</si>
  <si>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</si>
  <si>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</si>
  <si>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</si>
  <si>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</si>
  <si>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</si>
  <si>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</si>
  <si>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</si>
  <si>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</si>
  <si>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</si>
  <si>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</si>
  <si>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</si>
  <si>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</si>
  <si>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</si>
  <si>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</si>
  <si>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</si>
  <si>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</si>
  <si>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</si>
  <si>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</si>
  <si>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</si>
  <si>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</si>
  <si>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</si>
  <si>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</si>
  <si>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</si>
  <si>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</si>
  <si>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</si>
  <si>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</si>
  <si>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</si>
  <si>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</si>
  <si>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</si>
  <si>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</si>
  <si>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</si>
  <si>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</si>
  <si>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</si>
  <si>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</si>
  <si>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</si>
  <si>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</si>
  <si>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</si>
  <si>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</si>
  <si>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</si>
  <si>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</si>
  <si>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</si>
  <si>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</si>
  <si>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</si>
  <si>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</si>
  <si>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</si>
  <si>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</si>
  <si>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</si>
  <si>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</si>
  <si>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</si>
  <si>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</si>
  <si>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</si>
  <si>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</si>
  <si>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</si>
  <si>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</si>
  <si>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</si>
  <si>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</si>
  <si>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</si>
  <si>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</si>
  <si>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</si>
  <si>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</si>
  <si>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</si>
  <si>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</si>
  <si>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</si>
  <si>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</si>
  <si>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</si>
  <si>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</si>
  <si>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</si>
  <si>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</si>
  <si>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</si>
  <si>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</si>
  <si>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</si>
  <si>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</si>
  <si>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</si>
  <si>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</si>
  <si>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</si>
  <si>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</si>
  <si>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</si>
  <si>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</si>
  <si>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</si>
  <si>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</si>
  <si>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</si>
  <si>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</si>
  <si>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</si>
  <si>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</si>
  <si>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</si>
  <si>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</si>
  <si>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</si>
  <si>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</si>
  <si>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</si>
  <si>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</si>
  <si>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</si>
  <si>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</si>
  <si>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</si>
  <si>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</si>
  <si>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</si>
  <si>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</si>
  <si>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</si>
  <si>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</si>
  <si>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</si>
  <si>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</si>
  <si>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</si>
  <si>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</si>
  <si>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</si>
  <si>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</si>
  <si>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</si>
  <si>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</si>
  <si>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</si>
  <si>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</si>
  <si>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</si>
  <si>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</si>
  <si>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</si>
  <si>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</si>
  <si>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</si>
  <si>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</si>
  <si>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</si>
  <si>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</si>
  <si>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</si>
  <si>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</si>
  <si>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</si>
  <si>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</si>
  <si>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</si>
  <si>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</si>
  <si>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</si>
  <si>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</si>
  <si>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</si>
  <si>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</si>
  <si>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</si>
  <si>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</si>
  <si>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</si>
  <si>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</si>
  <si>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</si>
  <si>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</si>
  <si>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</si>
  <si>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</si>
  <si>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</si>
  <si>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</si>
  <si>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</si>
  <si>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</si>
  <si>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</si>
  <si>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</si>
  <si>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</si>
  <si>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</si>
  <si>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</si>
  <si>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</si>
  <si>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</si>
  <si>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</si>
  <si>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</si>
  <si>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</si>
  <si>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</si>
  <si>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</si>
  <si>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</si>
  <si>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</si>
  <si>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</si>
  <si>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</si>
  <si>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</si>
  <si>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</si>
  <si>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</si>
  <si>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</si>
  <si>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</si>
  <si>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</si>
  <si>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</si>
  <si>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</si>
  <si>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</si>
  <si>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</si>
  <si>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</si>
  <si>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</si>
  <si>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</si>
  <si>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</si>
  <si>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</si>
  <si>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</si>
  <si>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</si>
  <si>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</si>
  <si>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</si>
  <si>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</si>
  <si>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</si>
  <si>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</si>
  <si>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</si>
  <si>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</si>
  <si>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</si>
  <si>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</si>
  <si>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</si>
  <si>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</si>
  <si>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</si>
  <si>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</si>
  <si>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</si>
  <si>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</si>
  <si>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</si>
  <si>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</si>
  <si>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</si>
  <si>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</si>
  <si>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</si>
  <si>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</si>
  <si>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</si>
  <si>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</si>
  <si>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</si>
  <si>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</si>
  <si>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</si>
  <si>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</si>
  <si>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</si>
  <si>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</si>
  <si>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</si>
  <si>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</si>
  <si>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</si>
  <si>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</si>
  <si>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</si>
  <si>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</si>
  <si>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</si>
  <si>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</si>
  <si>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</si>
  <si>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</si>
  <si>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</si>
  <si>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</si>
  <si>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</si>
  <si>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</si>
  <si>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</si>
  <si>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</si>
  <si>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</si>
  <si>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</si>
  <si>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</si>
  <si>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</si>
  <si>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</si>
  <si>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</si>
  <si>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</si>
  <si>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</si>
  <si>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</si>
  <si>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</si>
  <si>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</si>
  <si>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</si>
  <si>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</si>
  <si>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</si>
  <si>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</si>
  <si>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</si>
  <si>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</si>
  <si>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</si>
  <si>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</si>
  <si>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</si>
  <si>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</si>
  <si>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</si>
  <si>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</si>
  <si>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</si>
  <si>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</si>
  <si>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</si>
  <si>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</si>
  <si>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</si>
  <si>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</si>
  <si>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</si>
  <si>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</si>
  <si>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</si>
  <si>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</si>
  <si>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</si>
  <si>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</si>
  <si>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</si>
  <si>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</si>
  <si>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</si>
  <si>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</si>
  <si>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</si>
  <si>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</si>
  <si>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</si>
  <si>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</si>
  <si>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</si>
  <si>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</si>
  <si>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</si>
  <si>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</si>
  <si>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</si>
  <si>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</si>
  <si>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</si>
  <si>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</si>
  <si>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</si>
  <si>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</si>
  <si>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</si>
  <si>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</si>
  <si>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</si>
  <si>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</si>
  <si>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</si>
  <si>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</si>
  <si>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</si>
  <si>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</si>
  <si>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</si>
  <si>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</si>
  <si>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</si>
  <si>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</si>
  <si>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</si>
  <si>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</si>
  <si>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</si>
  <si>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</si>
  <si>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</si>
  <si>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</si>
  <si>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</si>
  <si>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</si>
  <si>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</si>
  <si>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</si>
  <si>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</si>
  <si>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</si>
  <si>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</si>
  <si>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</si>
  <si>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</si>
  <si>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</si>
  <si>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</si>
  <si>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</si>
  <si>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</si>
  <si>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</si>
  <si>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</si>
  <si>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</si>
  <si>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</si>
  <si>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</si>
  <si>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</si>
  <si>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</si>
  <si>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</si>
  <si>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</si>
  <si>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</si>
  <si>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</si>
  <si>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</si>
  <si>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</si>
  <si>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</si>
  <si>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</si>
  <si>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</si>
  <si>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</si>
  <si>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</si>
  <si>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</si>
  <si>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</si>
  <si>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</si>
  <si>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</si>
  <si>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</si>
  <si>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</si>
  <si>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</si>
  <si>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</si>
  <si>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</si>
  <si>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</si>
  <si>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</si>
  <si>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</si>
  <si>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</si>
  <si>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</si>
  <si>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</si>
  <si>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</si>
  <si>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</si>
  <si>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</si>
  <si>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</si>
  <si>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</si>
  <si>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</si>
  <si>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</si>
  <si>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</si>
  <si>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</si>
  <si>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</si>
  <si>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</si>
  <si>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</si>
  <si>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</si>
  <si>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</si>
  <si>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</si>
  <si>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</si>
  <si>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</si>
  <si>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</si>
  <si>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</si>
  <si>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</si>
  <si>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</si>
  <si>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</si>
  <si>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</si>
  <si>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</si>
  <si>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</si>
  <si>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</si>
  <si>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</si>
  <si>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</si>
  <si>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</si>
  <si>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</si>
  <si>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</si>
  <si>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</si>
  <si>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</si>
  <si>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</si>
  <si>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</si>
  <si>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</si>
  <si>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</si>
  <si>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</si>
  <si>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</si>
  <si>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</si>
  <si>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</si>
  <si>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</si>
  <si>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</si>
  <si>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</si>
  <si>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</si>
  <si>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</si>
  <si>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</si>
  <si>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</si>
  <si>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</si>
  <si>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</si>
  <si>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</si>
  <si>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</si>
  <si>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</si>
  <si>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</si>
  <si>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</si>
  <si>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</si>
  <si>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</si>
  <si>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</si>
  <si>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</si>
  <si>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</si>
  <si>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</si>
  <si>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</si>
  <si>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</si>
  <si>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</si>
  <si>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</si>
  <si>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</si>
  <si>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</si>
  <si>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</si>
  <si>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</si>
  <si>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</si>
  <si>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</si>
  <si>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</si>
  <si>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</si>
  <si>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</si>
  <si>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</si>
  <si>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</si>
  <si>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</si>
  <si>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</si>
  <si>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</si>
  <si>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</si>
  <si>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</si>
  <si>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</si>
  <si>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</si>
  <si>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</si>
  <si>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</si>
  <si>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</si>
  <si>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</si>
  <si>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</si>
  <si>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</si>
  <si>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</si>
  <si>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</si>
  <si>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</si>
  <si>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</si>
  <si>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</si>
  <si>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</si>
  <si>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</si>
  <si>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</si>
  <si>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</si>
  <si>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</si>
  <si>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</si>
  <si>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</si>
  <si>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</si>
  <si>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</si>
  <si>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</si>
  <si>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</si>
  <si>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</si>
  <si>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</si>
  <si>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</si>
  <si>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</si>
  <si>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</si>
  <si>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</si>
  <si>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</si>
  <si>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</si>
  <si>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</si>
  <si>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</si>
  <si>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</si>
  <si>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</si>
  <si>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</si>
  <si>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</si>
  <si>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</si>
  <si>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</si>
  <si>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</si>
  <si>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</si>
  <si>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</si>
  <si>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</si>
  <si>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</si>
  <si>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</si>
  <si>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</si>
  <si>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</si>
  <si>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</si>
  <si>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</si>
  <si>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</si>
  <si>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</si>
  <si>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</si>
  <si>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</si>
  <si>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</si>
  <si>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</si>
  <si>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</si>
  <si>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</si>
  <si>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</si>
  <si>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</si>
  <si>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</si>
  <si>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</si>
  <si>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</si>
  <si>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</si>
  <si>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</si>
  <si>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</si>
  <si>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</si>
  <si>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</si>
  <si>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</si>
  <si>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</si>
  <si>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</si>
  <si>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</si>
  <si>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</si>
  <si>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</si>
  <si>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</si>
  <si>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</si>
  <si>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</si>
  <si>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</si>
  <si>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</si>
  <si>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</si>
  <si>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</si>
  <si>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</si>
  <si>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</si>
  <si>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</si>
  <si>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</si>
  <si>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</si>
  <si>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</si>
  <si>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</si>
  <si>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</si>
  <si>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</si>
  <si>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</si>
  <si>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</si>
  <si>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</si>
  <si>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</si>
  <si>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</si>
  <si>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</si>
  <si>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</si>
  <si>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</si>
  <si>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</si>
  <si>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</si>
  <si>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</si>
  <si>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</si>
  <si>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</si>
  <si>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</si>
  <si>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</si>
  <si>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</si>
  <si>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</si>
  <si>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</si>
  <si>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</si>
  <si>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</si>
  <si>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</si>
  <si>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</si>
  <si>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</si>
  <si>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</si>
  <si>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</si>
  <si>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</si>
  <si>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</si>
  <si>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</si>
  <si>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</si>
  <si>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</si>
  <si>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</si>
  <si>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</si>
  <si>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</si>
  <si>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</si>
  <si>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</si>
  <si>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</si>
  <si>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</si>
  <si>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</si>
  <si>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</si>
  <si>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</si>
  <si>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</si>
  <si>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</si>
  <si>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</si>
  <si>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</si>
  <si>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</si>
  <si>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</si>
  <si>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</si>
  <si>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</si>
  <si>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</si>
  <si>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</si>
  <si>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</si>
  <si>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</si>
  <si>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</si>
  <si>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</si>
  <si>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</si>
  <si>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</si>
  <si>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</si>
  <si>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</si>
  <si>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</si>
  <si>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</si>
  <si>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</si>
  <si>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</si>
  <si>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</si>
  <si>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</si>
  <si>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</si>
  <si>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</si>
  <si>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</si>
  <si>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</si>
  <si>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</si>
  <si>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</si>
  <si>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</si>
  <si>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</si>
  <si>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</si>
  <si>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</si>
  <si>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</si>
  <si>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</si>
  <si>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</si>
  <si>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</si>
  <si>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</si>
  <si>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</si>
  <si>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</si>
  <si>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</si>
  <si>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</si>
  <si>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</si>
  <si>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</si>
  <si>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</si>
  <si>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</si>
  <si>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</si>
  <si>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</si>
  <si>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</si>
  <si>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</si>
  <si>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</si>
  <si>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</si>
  <si>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</si>
  <si>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</si>
  <si>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</si>
  <si>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</si>
  <si>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</si>
  <si>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</si>
  <si>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</si>
  <si>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</si>
  <si>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</si>
  <si>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</si>
  <si>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</si>
  <si>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</si>
  <si>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</si>
  <si>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</si>
  <si>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</si>
  <si>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</si>
  <si>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</si>
  <si>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</si>
  <si>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</si>
  <si>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</si>
  <si>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</si>
  <si>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</si>
  <si>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</si>
  <si>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</si>
  <si>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</si>
  <si>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</si>
  <si>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</si>
  <si>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</si>
  <si>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</si>
  <si>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</si>
  <si>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</si>
  <si>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</si>
  <si>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</si>
  <si>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</si>
  <si>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</si>
  <si>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</si>
  <si>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</si>
  <si>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</si>
  <si>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</si>
  <si>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</si>
  <si>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</si>
  <si>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</si>
  <si>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</si>
  <si>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</si>
  <si>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</si>
  <si>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</si>
  <si>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</si>
  <si>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</si>
  <si>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</si>
  <si>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</si>
  <si>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</si>
  <si>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</si>
  <si>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</si>
  <si>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</si>
  <si>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</si>
  <si>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</si>
  <si>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</si>
  <si>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</si>
  <si>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</si>
  <si>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</si>
  <si>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</si>
  <si>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</si>
  <si>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</si>
  <si>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</si>
  <si>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</si>
  <si>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</si>
  <si>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</si>
  <si>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</si>
  <si>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</si>
  <si>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</si>
  <si>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</si>
  <si>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</si>
  <si>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</si>
  <si>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</si>
  <si>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</si>
  <si>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</si>
  <si>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</si>
  <si>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</si>
  <si>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</si>
  <si>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</si>
  <si>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</si>
  <si>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</si>
  <si>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</si>
  <si>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</si>
  <si>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</si>
  <si>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</si>
  <si>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</si>
  <si>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</si>
  <si>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</si>
  <si>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</si>
  <si>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</si>
  <si>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</si>
  <si>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</si>
  <si>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</si>
  <si>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</si>
  <si>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</si>
  <si>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</si>
  <si>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</si>
  <si>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</si>
  <si>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</si>
  <si>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</si>
  <si>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</si>
  <si>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</si>
  <si>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</si>
  <si>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</si>
  <si>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</si>
  <si>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</si>
  <si>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</si>
  <si>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</si>
  <si>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</si>
  <si>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</si>
  <si>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</si>
  <si>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</si>
  <si>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</si>
  <si>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</si>
  <si>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</si>
  <si>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</si>
  <si>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</si>
  <si>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</si>
  <si>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</si>
  <si>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</si>
  <si>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</si>
  <si>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</si>
  <si>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</si>
  <si>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</si>
  <si>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</si>
  <si>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</si>
  <si>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</si>
  <si>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</si>
  <si>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</si>
  <si>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</si>
  <si>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</si>
  <si>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</si>
  <si>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</si>
  <si>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</si>
  <si>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</si>
  <si>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</si>
  <si>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</si>
  <si>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</si>
  <si>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</si>
  <si>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</si>
  <si>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</si>
  <si>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</si>
  <si>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</si>
  <si>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</si>
  <si>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</si>
  <si>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</si>
  <si>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</si>
  <si>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</si>
  <si>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</si>
  <si>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</si>
  <si>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</si>
  <si>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</si>
  <si>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</si>
  <si>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</si>
  <si>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</si>
  <si>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</si>
  <si>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</si>
  <si>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</si>
  <si>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</si>
  <si>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</si>
  <si>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</si>
  <si>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</si>
  <si>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</si>
  <si>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</si>
  <si>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</si>
  <si>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</si>
  <si>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</si>
  <si>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</si>
  <si>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</si>
  <si>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</si>
  <si>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</si>
  <si>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</si>
  <si>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</si>
  <si>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</si>
  <si>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</si>
  <si>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</si>
  <si>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</si>
  <si>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</si>
  <si>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</si>
  <si>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</si>
  <si>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</si>
  <si>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</si>
  <si>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</si>
  <si>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</si>
  <si>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</si>
  <si>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</si>
  <si>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</si>
  <si>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</si>
  <si>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</si>
  <si>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</si>
  <si>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</si>
  <si>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</si>
  <si>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</si>
  <si>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</si>
  <si>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</si>
  <si>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</si>
  <si>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</si>
  <si>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</si>
  <si>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</si>
  <si>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</si>
  <si>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</si>
  <si>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</si>
  <si>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</si>
  <si>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</si>
  <si>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</si>
  <si>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</si>
  <si>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</si>
  <si>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</si>
  <si>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</si>
  <si>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</si>
  <si>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</si>
  <si>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</si>
  <si>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</si>
  <si>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</si>
  <si>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</si>
  <si>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</si>
  <si>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</si>
  <si>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</si>
  <si>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</si>
  <si>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</si>
  <si>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</si>
  <si>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</si>
  <si>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</si>
  <si>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</si>
  <si>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</si>
  <si>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</si>
  <si>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</si>
  <si>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</si>
  <si>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</si>
  <si>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</si>
  <si>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</si>
  <si>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</si>
  <si>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</si>
  <si>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</si>
  <si>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</si>
  <si>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</si>
  <si>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</si>
  <si>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</si>
  <si>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</si>
  <si>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</si>
  <si>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</si>
  <si>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</si>
  <si>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</si>
  <si>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</si>
  <si>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</si>
  <si>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</si>
  <si>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</si>
  <si>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</si>
  <si>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</si>
  <si>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</si>
  <si>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</si>
  <si>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</si>
  <si>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</si>
  <si>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</si>
  <si>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</si>
  <si>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</si>
  <si>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</si>
  <si>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</si>
  <si>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</si>
  <si>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</si>
  <si>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</si>
  <si>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</si>
  <si>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</si>
  <si>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</si>
  <si>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</si>
  <si>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</si>
  <si>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</si>
  <si>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</si>
  <si>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</si>
  <si>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</si>
  <si>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</si>
  <si>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</si>
  <si>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</si>
  <si>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</si>
  <si>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</si>
  <si>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</si>
  <si>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</si>
  <si>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</si>
  <si>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</si>
  <si>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</si>
  <si>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</si>
  <si>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</si>
  <si>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</si>
  <si>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</si>
  <si>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</si>
  <si>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</si>
  <si>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</si>
  <si>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</si>
  <si>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</si>
  <si>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</si>
  <si>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</si>
  <si>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</si>
  <si>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</si>
  <si>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</si>
  <si>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</si>
  <si>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</si>
  <si>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</si>
  <si>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</si>
  <si>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</si>
  <si>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</si>
  <si>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</si>
  <si>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</si>
  <si>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</si>
  <si>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</si>
  <si>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</si>
  <si>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</si>
  <si>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</si>
  <si>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</si>
  <si>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</si>
  <si>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</si>
  <si>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</si>
  <si>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</si>
  <si>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</si>
  <si>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</si>
  <si>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</si>
  <si>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</si>
  <si>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</si>
  <si>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</si>
  <si>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</si>
  <si>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</si>
  <si>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</si>
  <si>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</si>
  <si>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</si>
  <si>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</si>
  <si>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</si>
  <si>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</si>
  <si>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</si>
  <si>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</si>
  <si>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</si>
  <si>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</si>
  <si>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</si>
  <si>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</si>
  <si>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</si>
  <si>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</si>
  <si>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</si>
  <si>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</si>
  <si>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</si>
  <si>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</si>
  <si>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</si>
  <si>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</si>
  <si>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</si>
  <si>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</si>
  <si>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</si>
  <si>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</si>
  <si>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</si>
  <si>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</si>
  <si>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</si>
  <si>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</si>
  <si>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</si>
  <si>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</si>
  <si>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</si>
  <si>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</si>
  <si>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</si>
  <si>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</si>
  <si>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</si>
  <si>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</si>
  <si>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</si>
  <si>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</si>
  <si>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</si>
  <si>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</si>
  <si>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</si>
  <si>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</si>
  <si>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</si>
  <si>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</si>
  <si>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</si>
  <si>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</si>
  <si>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</si>
  <si>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</si>
  <si>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</si>
  <si>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</si>
  <si>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</si>
  <si>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</si>
  <si>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</si>
  <si>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</si>
  <si>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</si>
  <si>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</si>
  <si>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</si>
  <si>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</si>
  <si>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</si>
  <si>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</si>
  <si>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</si>
  <si>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</si>
  <si>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</si>
  <si>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</si>
  <si>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</si>
  <si>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</si>
  <si>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</si>
  <si>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</si>
  <si>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</si>
  <si>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</si>
  <si>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</si>
  <si>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</si>
  <si>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</si>
  <si>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</si>
  <si>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</si>
  <si>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</si>
  <si>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</si>
  <si>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</si>
  <si>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</si>
  <si>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</si>
  <si>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</si>
  <si>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</si>
  <si>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</si>
  <si>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</si>
  <si>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</si>
  <si>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</si>
  <si>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</si>
  <si>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</si>
  <si>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</si>
  <si>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</si>
  <si>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</si>
  <si>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</si>
  <si>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</si>
  <si>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</si>
  <si>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</si>
  <si>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</si>
  <si>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</si>
  <si>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</si>
  <si>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</si>
  <si>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</si>
  <si>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</si>
  <si>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</si>
  <si>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</si>
  <si>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</si>
  <si>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</si>
  <si>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</si>
  <si>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</si>
  <si>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</si>
  <si>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</si>
  <si>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</si>
  <si>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</si>
  <si>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</si>
  <si>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</si>
  <si>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</si>
  <si>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</si>
  <si>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</si>
  <si>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</si>
  <si>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</si>
  <si>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</si>
  <si>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</si>
  <si>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</si>
  <si>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</si>
  <si>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</si>
  <si>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</si>
  <si>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</si>
  <si>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</si>
  <si>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</si>
  <si>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</si>
  <si>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</si>
  <si>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</si>
  <si>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</si>
  <si>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</si>
  <si>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</si>
  <si>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</si>
  <si>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</si>
  <si>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</si>
  <si>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</si>
  <si>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</si>
  <si>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</si>
  <si>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</si>
  <si>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</si>
  <si>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</si>
  <si>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</si>
  <si>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</si>
  <si>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</si>
  <si>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</si>
  <si>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</si>
  <si>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</si>
  <si>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</si>
  <si>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</si>
  <si>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</si>
  <si>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</si>
  <si>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</si>
  <si>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</si>
  <si>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</si>
  <si>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</si>
  <si>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</si>
  <si>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</si>
  <si>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</si>
  <si>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</si>
  <si>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</si>
  <si>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</si>
  <si>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</si>
  <si>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</si>
  <si>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</si>
  <si>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</si>
  <si>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</si>
  <si>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</si>
  <si>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</si>
  <si>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</si>
  <si>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</si>
  <si>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</si>
  <si>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</si>
  <si>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</si>
  <si>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</si>
  <si>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</si>
  <si>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</si>
  <si>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</si>
  <si>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</si>
  <si>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</si>
  <si>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</si>
  <si>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</si>
  <si>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</si>
  <si>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</si>
  <si>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</si>
  <si>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</si>
  <si>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</si>
  <si>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</si>
  <si>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</si>
  <si>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</si>
  <si>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</si>
  <si>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</si>
  <si>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</si>
  <si>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</si>
  <si>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</si>
  <si>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</si>
  <si>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</si>
  <si>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</si>
  <si>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</si>
  <si>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</si>
  <si>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</si>
  <si>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</si>
  <si>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</si>
  <si>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</si>
  <si>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</si>
  <si>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</si>
  <si>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</si>
  <si>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</si>
  <si>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</si>
  <si>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</si>
  <si>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</si>
  <si>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</si>
  <si>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</si>
  <si>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</si>
  <si>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</si>
  <si>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</si>
  <si>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</si>
  <si>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</si>
  <si>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</si>
  <si>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</si>
  <si>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</si>
  <si>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</si>
  <si>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</si>
  <si>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</si>
  <si>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</si>
  <si>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</si>
  <si>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</si>
  <si>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</si>
  <si>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</si>
  <si>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</si>
  <si>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</si>
  <si>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</si>
  <si>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</si>
  <si>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</si>
  <si>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</si>
  <si>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</si>
  <si>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</si>
  <si>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</si>
  <si>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</si>
  <si>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</si>
  <si>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</si>
  <si>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</si>
  <si>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</si>
  <si>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</si>
  <si>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</si>
  <si>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</si>
  <si>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</si>
  <si>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</si>
  <si>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</si>
  <si>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</si>
  <si>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</si>
  <si>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</si>
  <si>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</si>
  <si>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</si>
  <si>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</si>
  <si>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</si>
  <si>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</si>
  <si>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</si>
  <si>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</si>
  <si>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</si>
  <si>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</si>
  <si>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</si>
  <si>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</si>
  <si>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</si>
  <si>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</si>
  <si>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</si>
  <si>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</si>
  <si>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</si>
  <si>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</si>
  <si>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</si>
  <si>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</si>
  <si>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</si>
  <si>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</si>
  <si>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</si>
  <si>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</si>
  <si>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</si>
  <si>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</si>
  <si>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</si>
  <si>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</si>
  <si>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</si>
  <si>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</si>
  <si>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</si>
  <si>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</si>
  <si>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</si>
  <si>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</si>
  <si>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</si>
  <si>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</si>
  <si>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</si>
  <si>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</si>
  <si>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</si>
  <si>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</si>
  <si>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</si>
  <si>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</si>
  <si>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</si>
  <si>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</si>
  <si>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</si>
  <si>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</si>
  <si>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</si>
  <si>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</si>
  <si>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</si>
  <si>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</si>
  <si>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</si>
  <si>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</si>
  <si>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</si>
  <si>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</si>
  <si>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</si>
  <si>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</si>
  <si>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</si>
  <si>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</si>
  <si>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</si>
  <si>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</si>
  <si>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</si>
  <si>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</si>
  <si>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</si>
  <si>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</si>
  <si>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</si>
  <si>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</si>
  <si>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</si>
  <si>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</si>
  <si>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</si>
  <si>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</si>
  <si>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</si>
  <si>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</si>
  <si>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</si>
  <si>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</si>
  <si>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</si>
  <si>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</si>
  <si>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</si>
  <si>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</si>
  <si>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</si>
  <si>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</si>
  <si>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</si>
  <si>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</si>
  <si>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</si>
  <si>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</si>
  <si>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</si>
  <si>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</si>
  <si>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</si>
  <si>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</si>
  <si>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</si>
  <si>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</si>
  <si>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</si>
  <si>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</si>
  <si>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</si>
  <si>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</si>
  <si>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</si>
  <si>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</si>
  <si>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</si>
  <si>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</si>
  <si>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</si>
  <si>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</si>
  <si>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</si>
  <si>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</si>
  <si>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</si>
  <si>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</si>
  <si>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</si>
  <si>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</si>
  <si>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</si>
  <si>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</si>
  <si>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</si>
  <si>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</si>
  <si>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</si>
  <si>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</si>
  <si>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</si>
  <si>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</si>
  <si>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</si>
  <si>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</si>
  <si>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</si>
  <si>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</si>
  <si>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</si>
  <si>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</si>
  <si>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</si>
  <si>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</si>
  <si>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</si>
  <si>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</si>
  <si>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</si>
  <si>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</si>
  <si>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</si>
  <si>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</si>
  <si>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</si>
  <si>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</si>
  <si>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</si>
  <si>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</si>
  <si>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</si>
  <si>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</si>
  <si>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</si>
  <si>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</si>
  <si>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</si>
  <si>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</si>
  <si>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</si>
  <si>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</si>
  <si>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</si>
  <si>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</si>
  <si>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</si>
  <si>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</si>
  <si>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</si>
  <si>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</si>
  <si>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</si>
  <si>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</si>
  <si>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</si>
  <si>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</si>
  <si>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</si>
  <si>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</si>
  <si>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</si>
  <si>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</si>
  <si>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</si>
  <si>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</si>
  <si>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</si>
  <si>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</si>
  <si>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</si>
  <si>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</si>
  <si>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</si>
  <si>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</si>
  <si>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</si>
  <si>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</si>
  <si>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</si>
  <si>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</si>
  <si>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</si>
  <si>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</si>
  <si>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</si>
  <si>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</si>
  <si>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</si>
  <si>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</si>
  <si>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</si>
  <si>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</si>
  <si>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</si>
  <si>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</si>
  <si>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</si>
  <si>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</si>
  <si>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</si>
  <si>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</si>
  <si>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</si>
  <si>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</si>
  <si>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</si>
  <si>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</si>
  <si>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</si>
  <si>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</si>
  <si>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</si>
  <si>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</si>
  <si>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</si>
  <si>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</si>
  <si>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</si>
  <si>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</si>
  <si>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</si>
  <si>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</si>
  <si>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</si>
  <si>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</si>
  <si>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</si>
  <si>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</si>
  <si>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</si>
  <si>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</si>
  <si>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</si>
  <si>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</si>
  <si>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</si>
  <si>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</si>
  <si>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</si>
  <si>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</si>
  <si>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</si>
  <si>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</si>
  <si>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</si>
  <si>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</si>
  <si>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</si>
  <si>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</si>
  <si>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</si>
  <si>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</si>
  <si>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</si>
  <si>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</si>
  <si>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</si>
  <si>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</si>
  <si>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</si>
  <si>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</si>
  <si>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</si>
  <si>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</si>
  <si>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</si>
  <si>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</si>
  <si>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</si>
  <si>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</si>
  <si>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</si>
  <si>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</si>
  <si>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</si>
  <si>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</si>
  <si>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</si>
  <si>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</si>
  <si>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</si>
  <si>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</si>
  <si>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</si>
  <si>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</si>
  <si>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</si>
  <si>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</si>
  <si>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</si>
  <si>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</si>
  <si>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</si>
  <si>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</si>
  <si>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</si>
  <si>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</si>
  <si>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</si>
  <si>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</si>
  <si>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</si>
  <si>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</si>
  <si>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</si>
  <si>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</si>
  <si>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</si>
  <si>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</si>
  <si>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</si>
  <si>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</si>
  <si>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</si>
  <si>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</si>
  <si>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</si>
  <si>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</si>
  <si>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</si>
  <si>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</si>
  <si>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</si>
  <si>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</si>
  <si>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</si>
  <si>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</si>
  <si>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</si>
  <si>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</si>
  <si>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</si>
  <si>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</si>
  <si>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</si>
  <si>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</si>
  <si>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</si>
  <si>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</si>
  <si>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</si>
  <si>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</si>
  <si>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</si>
  <si>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</si>
  <si>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</si>
  <si>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</si>
  <si>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</si>
  <si>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</si>
  <si>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</si>
  <si>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</si>
  <si>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</si>
  <si>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</si>
  <si>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</si>
  <si>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</si>
  <si>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</si>
  <si>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</si>
  <si>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</si>
  <si>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</si>
  <si>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</si>
  <si>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</si>
  <si>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</si>
  <si>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</si>
  <si>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</si>
  <si>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</si>
  <si>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</si>
  <si>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</si>
  <si>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</si>
  <si>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</si>
  <si>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</si>
  <si>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</si>
  <si>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</si>
  <si>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</si>
  <si>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</si>
  <si>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</si>
  <si>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</si>
  <si>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</si>
  <si>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</si>
  <si>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</si>
  <si>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</si>
  <si>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</si>
  <si>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</si>
  <si>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</si>
  <si>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</si>
  <si>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</si>
  <si>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</si>
  <si>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</si>
  <si>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</si>
  <si>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</si>
  <si>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</si>
  <si>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</si>
  <si>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</si>
  <si>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</si>
  <si>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</si>
  <si>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</si>
  <si>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</si>
  <si>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</si>
  <si>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</si>
  <si>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</si>
  <si>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</si>
  <si>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</si>
  <si>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</si>
  <si>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</si>
  <si>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</si>
  <si>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</si>
  <si>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</si>
  <si>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</si>
  <si>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</si>
  <si>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</si>
  <si>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</si>
  <si>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</si>
  <si>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</si>
  <si>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</si>
  <si>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</si>
  <si>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</si>
  <si>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</si>
  <si>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</si>
  <si>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</si>
  <si>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</si>
  <si>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</si>
  <si>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</si>
  <si>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</si>
  <si>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</si>
  <si>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</si>
  <si>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</si>
  <si>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</si>
  <si>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</si>
  <si>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</si>
  <si>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</si>
  <si>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</si>
  <si>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</si>
  <si>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</si>
  <si>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</si>
  <si>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</si>
  <si>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</si>
  <si>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</si>
  <si>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</si>
  <si>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</si>
  <si>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</si>
  <si>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</si>
  <si>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</si>
  <si>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</si>
  <si>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</si>
  <si>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</si>
  <si>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</si>
  <si>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</si>
  <si>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</si>
  <si>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</si>
  <si>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</si>
  <si>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</si>
  <si>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</si>
  <si>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</si>
  <si>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</si>
  <si>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</si>
  <si>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</si>
  <si>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</si>
  <si>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</si>
  <si>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</si>
  <si>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</si>
  <si>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</si>
  <si>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</si>
  <si>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</si>
  <si>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</si>
  <si>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</si>
  <si>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</si>
  <si>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</si>
  <si>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</si>
  <si>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</si>
  <si>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</si>
  <si>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</si>
  <si>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</si>
  <si>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</si>
  <si>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</si>
  <si>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</si>
  <si>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</si>
  <si>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</si>
  <si>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</si>
  <si>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</si>
  <si>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</si>
  <si>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</si>
  <si>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</si>
  <si>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</si>
  <si>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</si>
  <si>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</si>
  <si>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</si>
  <si>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</si>
  <si>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</si>
  <si>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</si>
  <si>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</si>
  <si>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</si>
  <si>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</si>
  <si>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</si>
  <si>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</si>
  <si>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</si>
  <si>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</si>
  <si>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</si>
  <si>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</si>
  <si>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</si>
  <si>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</si>
  <si>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</si>
  <si>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</si>
  <si>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</si>
  <si>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</si>
  <si>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</si>
  <si>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</si>
  <si>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</si>
  <si>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</si>
  <si>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</si>
  <si>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</si>
  <si>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</si>
  <si>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</si>
  <si>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</si>
  <si>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</si>
  <si>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</si>
  <si>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</si>
  <si>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</si>
  <si>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</si>
  <si>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</si>
  <si>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</si>
  <si>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</si>
  <si>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</si>
  <si>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</si>
  <si>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</si>
  <si>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</si>
  <si>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</si>
  <si>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</si>
  <si>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</si>
  <si>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</si>
  <si>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</si>
  <si>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</si>
  <si>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</si>
  <si>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</si>
  <si>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</si>
  <si>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</si>
  <si>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</si>
  <si>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</si>
  <si>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</si>
  <si>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</si>
  <si>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</si>
  <si>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</si>
  <si>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</si>
  <si>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</si>
  <si>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</si>
  <si>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</si>
  <si>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</si>
  <si>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</si>
  <si>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</si>
  <si>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</si>
  <si>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</si>
  <si>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</si>
  <si>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</si>
  <si>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</si>
  <si>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</si>
  <si>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</si>
  <si>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</si>
  <si>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</si>
  <si>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</si>
  <si>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</si>
  <si>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</si>
  <si>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</si>
  <si>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</si>
  <si>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</si>
  <si>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</si>
  <si>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</si>
  <si>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</si>
  <si>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</si>
  <si>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</si>
  <si>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</si>
  <si>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</si>
  <si>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</si>
  <si>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</si>
  <si>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</si>
  <si>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</si>
  <si>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</si>
  <si>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</si>
  <si>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</si>
  <si>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</si>
  <si>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</si>
  <si>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</si>
  <si>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</si>
  <si>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</si>
  <si>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</si>
  <si>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</si>
  <si>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</si>
  <si>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</si>
  <si>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</si>
  <si>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</si>
  <si>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</si>
  <si>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</si>
  <si>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</si>
  <si>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</si>
  <si>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</si>
  <si>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</si>
  <si>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</si>
  <si>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</si>
  <si>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</si>
  <si>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</si>
  <si>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</si>
  <si>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</si>
  <si>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</si>
  <si>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</si>
  <si>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</si>
  <si>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</si>
  <si>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</si>
  <si>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</si>
  <si>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</si>
  <si>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</si>
  <si>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</si>
  <si>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</si>
  <si>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</si>
  <si>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</si>
  <si>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</si>
  <si>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</si>
  <si>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</si>
  <si>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</si>
  <si>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</si>
  <si>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</si>
  <si>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</si>
  <si>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</si>
  <si>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</si>
  <si>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</si>
  <si>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</si>
  <si>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</si>
  <si>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</si>
  <si>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</si>
  <si>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</si>
  <si>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</si>
  <si>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</si>
  <si>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</si>
  <si>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</si>
  <si>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</si>
  <si>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</si>
  <si>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</si>
  <si>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</si>
  <si>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</si>
  <si>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</si>
  <si>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</si>
  <si>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</si>
  <si>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</si>
  <si>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</si>
  <si>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</si>
  <si>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</si>
  <si>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</si>
  <si>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</si>
  <si>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</si>
  <si>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</si>
  <si>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</si>
  <si>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</si>
  <si>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</si>
  <si>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</si>
  <si>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</si>
  <si>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</si>
  <si>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</si>
  <si>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</si>
  <si>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</si>
  <si>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</si>
  <si>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</si>
  <si>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</si>
  <si>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</si>
  <si>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</si>
  <si>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</si>
  <si>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</si>
  <si>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</si>
  <si>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</si>
  <si>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</si>
  <si>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</si>
  <si>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</si>
  <si>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</si>
  <si>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</si>
  <si>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</si>
  <si>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</si>
  <si>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</si>
  <si>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</si>
  <si>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</si>
  <si>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</si>
  <si>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</si>
  <si>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</si>
  <si>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</si>
  <si>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</si>
  <si>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</si>
  <si>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</si>
  <si>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</si>
  <si>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</si>
  <si>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</si>
  <si>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</si>
  <si>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</si>
  <si>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</si>
  <si>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</si>
  <si>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</si>
  <si>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</si>
  <si>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</si>
  <si>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</si>
  <si>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</si>
  <si>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</si>
  <si>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</si>
  <si>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</si>
  <si>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</si>
  <si>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</si>
  <si>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</si>
  <si>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</si>
  <si>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</si>
  <si>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</si>
  <si>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</si>
  <si>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</si>
  <si>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</si>
  <si>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</si>
  <si>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</si>
  <si>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</si>
  <si>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</si>
  <si>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</si>
  <si>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</si>
  <si>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</si>
  <si>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</si>
  <si>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</si>
  <si>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</si>
  <si>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</si>
  <si>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</si>
  <si>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</si>
  <si>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</si>
  <si>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</si>
  <si>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</si>
  <si>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</si>
  <si>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</si>
  <si>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</si>
  <si>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</si>
  <si>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</si>
  <si>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</si>
  <si>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</si>
  <si>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</si>
  <si>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</si>
  <si>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</si>
  <si>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</si>
  <si>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</si>
  <si>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</si>
  <si>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</si>
  <si>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</si>
  <si>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</si>
  <si>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</si>
  <si>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</si>
  <si>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</si>
  <si>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</si>
  <si>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</si>
  <si>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</si>
  <si>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</si>
  <si>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</si>
  <si>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</si>
  <si>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</si>
  <si>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</si>
  <si>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</si>
  <si>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</si>
  <si>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</si>
  <si>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</si>
  <si>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</si>
  <si>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</si>
  <si>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</si>
  <si>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</si>
  <si>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</si>
  <si>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</si>
  <si>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</si>
  <si>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</si>
  <si>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</si>
  <si>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</si>
  <si>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</si>
  <si>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</si>
  <si>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</si>
  <si>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</si>
  <si>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</si>
  <si>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</si>
  <si>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</si>
  <si>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</si>
  <si>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</si>
  <si>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</si>
  <si>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</si>
  <si>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</si>
  <si>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</si>
  <si>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</si>
  <si>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</si>
  <si>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</si>
  <si>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</si>
  <si>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</si>
  <si>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</si>
  <si>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</si>
  <si>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</si>
  <si>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</si>
  <si>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</si>
  <si>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</si>
  <si>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</si>
  <si>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</si>
  <si>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</si>
  <si>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</si>
  <si>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</si>
  <si>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</si>
  <si>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</si>
  <si>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</si>
  <si>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</si>
  <si>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</si>
  <si>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</si>
  <si>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</si>
  <si>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</si>
  <si>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</si>
  <si>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</si>
  <si>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</si>
  <si>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</si>
  <si>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</si>
  <si>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</si>
  <si>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</si>
  <si>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</si>
  <si>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</si>
  <si>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</si>
  <si>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</si>
  <si>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</si>
  <si>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</si>
  <si>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</si>
  <si>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</si>
  <si>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</si>
  <si>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</si>
  <si>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</si>
  <si>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</si>
  <si>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</si>
  <si>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</si>
  <si>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</si>
  <si>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</si>
  <si>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</si>
  <si>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</si>
  <si>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</si>
  <si>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</si>
  <si>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</si>
  <si>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</si>
  <si>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</si>
  <si>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</si>
  <si>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</si>
  <si>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</si>
  <si>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</si>
  <si>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</si>
  <si>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</si>
  <si>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</si>
  <si>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</si>
  <si>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</si>
  <si>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</si>
  <si>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</si>
  <si>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</si>
  <si>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</si>
  <si>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</si>
  <si>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</si>
  <si>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</si>
  <si>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</si>
  <si>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</si>
  <si>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</si>
  <si>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</si>
  <si>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</si>
  <si>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</si>
  <si>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</si>
  <si>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</si>
  <si>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</si>
  <si>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</si>
  <si>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</si>
  <si>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</si>
  <si>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</si>
  <si>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</si>
  <si>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</si>
  <si>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</si>
  <si>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</si>
  <si>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</si>
  <si>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</si>
  <si>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</si>
  <si>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</si>
  <si>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</si>
  <si>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</si>
  <si>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</si>
  <si>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</si>
  <si>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</si>
  <si>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</si>
  <si>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</si>
  <si>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</si>
  <si>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</si>
  <si>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</si>
  <si>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</si>
  <si>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</si>
  <si>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</si>
  <si>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</si>
  <si>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</si>
  <si>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</si>
  <si>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</si>
  <si>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</si>
  <si>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</si>
  <si>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</si>
  <si>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</si>
  <si>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</si>
  <si>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</si>
  <si>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</si>
  <si>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</si>
  <si>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</si>
  <si>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</si>
  <si>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</si>
  <si>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</si>
  <si>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</si>
  <si>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</si>
  <si>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</si>
  <si>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</si>
  <si>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</si>
  <si>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</si>
  <si>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</si>
  <si>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</si>
  <si>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</si>
  <si>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</si>
  <si>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</si>
  <si>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</si>
  <si>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</si>
  <si>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</si>
  <si>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</si>
  <si>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</si>
  <si>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</si>
  <si>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</si>
  <si>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</si>
  <si>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</si>
  <si>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</si>
  <si>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</si>
  <si>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</si>
  <si>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</si>
  <si>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</si>
  <si>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</si>
  <si>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</si>
  <si>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</si>
  <si>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</si>
  <si>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</si>
  <si>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</si>
  <si>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</si>
  <si>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</si>
  <si>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</si>
  <si>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</si>
  <si>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</si>
  <si>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</si>
  <si>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</si>
  <si>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</si>
  <si>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</si>
  <si>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</si>
  <si>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</si>
  <si>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</si>
  <si>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</si>
  <si>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</si>
  <si>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</si>
  <si>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</si>
  <si>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</si>
  <si>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</si>
  <si>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</si>
  <si>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</si>
  <si>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</si>
  <si>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</si>
  <si>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</si>
  <si>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</si>
  <si>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</si>
  <si>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</si>
  <si>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</si>
  <si>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</si>
  <si>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</si>
  <si>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</si>
  <si>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</si>
  <si>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</si>
  <si>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</si>
  <si>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</si>
  <si>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</si>
  <si>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</si>
  <si>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</si>
  <si>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</si>
  <si>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</si>
  <si>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</si>
  <si>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</si>
  <si>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</si>
  <si>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</si>
  <si>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</si>
  <si>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</si>
  <si>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</si>
  <si>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</si>
  <si>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</si>
  <si>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</si>
  <si>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</si>
  <si>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</si>
  <si>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</si>
  <si>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</si>
  <si>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</si>
  <si>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</si>
  <si>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</si>
  <si>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</si>
  <si>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</si>
  <si>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</si>
  <si>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</si>
  <si>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</si>
  <si>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</si>
  <si>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</si>
  <si>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</si>
  <si>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</si>
  <si>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</si>
  <si>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</si>
  <si>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</si>
  <si>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</si>
  <si>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</si>
  <si>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</si>
  <si>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</si>
  <si>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</si>
  <si>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</si>
  <si>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</si>
  <si>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</si>
  <si>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</si>
  <si>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</si>
  <si>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</si>
  <si>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</si>
  <si>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</si>
  <si>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</si>
  <si>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</si>
  <si>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</si>
  <si>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</si>
  <si>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</si>
  <si>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</si>
  <si>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</si>
  <si>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</si>
  <si>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</si>
  <si>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</si>
  <si>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</si>
  <si>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</si>
  <si>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</si>
  <si>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</si>
  <si>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</si>
  <si>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</si>
  <si>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</si>
  <si>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</si>
  <si>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</si>
  <si>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</si>
  <si>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</si>
  <si>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</si>
  <si>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</si>
  <si>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</si>
  <si>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</si>
  <si>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</si>
  <si>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</si>
  <si>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</si>
  <si>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</si>
  <si>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</si>
  <si>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</si>
  <si>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</si>
  <si>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</si>
  <si>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</si>
  <si>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</si>
  <si>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</si>
  <si>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</si>
  <si>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</si>
  <si>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</si>
  <si>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</si>
  <si>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</si>
  <si>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</si>
  <si>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</si>
  <si>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</si>
  <si>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</si>
  <si>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</si>
  <si>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</si>
  <si>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</si>
  <si>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</si>
  <si>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</si>
  <si>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</si>
  <si>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</si>
  <si>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</si>
  <si>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</si>
  <si>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</si>
  <si>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</si>
  <si>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</si>
  <si>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</si>
  <si>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</si>
  <si>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</si>
  <si>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</si>
  <si>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</si>
  <si>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</si>
  <si>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</si>
  <si>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</si>
  <si>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</si>
  <si>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</si>
  <si>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</si>
  <si>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</si>
  <si>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</si>
  <si>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</si>
  <si>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</si>
  <si>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</si>
  <si>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</si>
  <si>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</si>
  <si>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</si>
  <si>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</si>
  <si>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</si>
  <si>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</si>
  <si>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</si>
  <si>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</si>
  <si>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</si>
  <si>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</si>
  <si>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</si>
  <si>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</si>
  <si>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</si>
  <si>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</si>
  <si>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</si>
  <si>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</si>
  <si>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</si>
  <si>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</si>
  <si>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</si>
  <si>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</si>
  <si>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</si>
  <si>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</si>
  <si>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</si>
  <si>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</si>
  <si>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</si>
  <si>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</si>
  <si>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</si>
  <si>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</si>
  <si>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</si>
  <si>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</si>
  <si>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</si>
  <si>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</si>
  <si>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</si>
  <si>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</si>
  <si>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</si>
  <si>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</si>
  <si>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</si>
  <si>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</si>
  <si>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</si>
  <si>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</si>
  <si>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</si>
  <si>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</si>
  <si>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</si>
  <si>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</si>
  <si>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</si>
  <si>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</si>
  <si>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</si>
  <si>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</si>
  <si>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</si>
  <si>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</si>
  <si>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</si>
  <si>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</si>
  <si>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</si>
  <si>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</si>
  <si>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</si>
  <si>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</si>
  <si>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</si>
  <si>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</si>
  <si>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</si>
  <si>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</si>
  <si>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</si>
  <si>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</si>
  <si>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</si>
  <si>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</si>
  <si>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</si>
  <si>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</si>
  <si>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</si>
  <si>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</si>
  <si>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</si>
  <si>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</si>
  <si>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</si>
  <si>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</si>
  <si>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</si>
  <si>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</si>
  <si>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</si>
  <si>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</si>
  <si>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</si>
  <si>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</si>
  <si>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</si>
  <si>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</si>
  <si>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</si>
  <si>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</si>
  <si>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</si>
  <si>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</si>
  <si>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</si>
  <si>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</si>
  <si>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</si>
  <si>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</si>
  <si>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</si>
  <si>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</si>
  <si>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</si>
  <si>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</si>
  <si>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</si>
  <si>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</si>
  <si>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</si>
  <si>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</si>
  <si>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</si>
  <si>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</si>
  <si>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</si>
  <si>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</si>
  <si>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</si>
  <si>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</si>
  <si>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</si>
  <si>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</si>
  <si>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</si>
  <si>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</si>
  <si>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</si>
  <si>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</si>
  <si>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</si>
  <si>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</si>
  <si>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</si>
  <si>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</si>
  <si>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</si>
  <si>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</si>
  <si>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</si>
  <si>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</si>
  <si>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</si>
  <si>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</si>
  <si>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</si>
  <si>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</si>
  <si>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</si>
  <si>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</si>
  <si>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</si>
  <si>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</si>
  <si>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</si>
  <si>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</si>
  <si>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</si>
  <si>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</si>
  <si>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</si>
  <si>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</si>
  <si>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</si>
  <si>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</si>
  <si>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</si>
  <si>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</si>
  <si>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</si>
  <si>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</si>
  <si>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</si>
  <si>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</si>
  <si>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</si>
  <si>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</si>
  <si>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</si>
  <si>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</si>
  <si>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</si>
  <si>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</si>
  <si>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</si>
  <si>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</si>
  <si>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</si>
  <si>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</si>
  <si>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</si>
  <si>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</si>
  <si>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</si>
  <si>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</si>
  <si>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</si>
  <si>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</si>
  <si>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</si>
  <si>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</si>
  <si>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</si>
  <si>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</si>
  <si>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</si>
  <si>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</si>
  <si>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</si>
  <si>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</si>
  <si>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</si>
  <si>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</si>
  <si>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</si>
  <si>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</si>
  <si>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</si>
  <si>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</si>
  <si>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</si>
  <si>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</si>
  <si>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</si>
  <si>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</si>
  <si>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</si>
  <si>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</si>
  <si>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</si>
  <si>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</si>
  <si>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</si>
  <si>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</si>
  <si>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</si>
  <si>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</si>
  <si>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</si>
  <si>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</si>
  <si>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</si>
  <si>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</si>
  <si>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</si>
  <si>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</si>
  <si>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</si>
  <si>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</si>
  <si>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</si>
  <si>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</si>
  <si>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</si>
  <si>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</si>
  <si>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</si>
  <si>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</si>
  <si>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</si>
  <si>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</si>
  <si>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</si>
  <si>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</si>
  <si>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</si>
  <si>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</si>
  <si>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</si>
  <si>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</si>
  <si>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</si>
  <si>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</si>
  <si>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</si>
  <si>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</si>
  <si>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</si>
  <si>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</si>
  <si>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</si>
  <si>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</si>
  <si>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</si>
  <si>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</si>
  <si>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</si>
  <si>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</si>
  <si>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</si>
  <si>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</si>
  <si>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</si>
  <si>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</si>
  <si>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</si>
  <si>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</si>
  <si>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</si>
  <si>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</si>
  <si>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</si>
  <si>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</si>
  <si>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</si>
  <si>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</si>
  <si>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</si>
  <si>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</si>
  <si>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</si>
  <si>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</si>
  <si>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</si>
  <si>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</si>
  <si>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</si>
  <si>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</si>
  <si>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</si>
  <si>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</si>
  <si>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</si>
  <si>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</si>
  <si>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</si>
  <si>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</si>
  <si>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</si>
  <si>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</si>
  <si>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</si>
  <si>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</si>
  <si>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</si>
  <si>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</si>
  <si>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</si>
  <si>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</si>
  <si>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</si>
  <si>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</si>
  <si>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</si>
  <si>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</si>
  <si>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</si>
  <si>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</si>
  <si>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</si>
  <si>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</si>
  <si>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</si>
  <si>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</si>
  <si>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</si>
  <si>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</si>
  <si>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</si>
  <si>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</si>
  <si>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</si>
  <si>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</si>
  <si>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</si>
  <si>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</si>
  <si>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</si>
  <si>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</si>
  <si>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</si>
  <si>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</si>
  <si>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</si>
  <si>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</si>
  <si>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</si>
  <si>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</si>
  <si>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</si>
  <si>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</si>
  <si>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</si>
  <si>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</si>
  <si>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</si>
  <si>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</si>
  <si>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</si>
  <si>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</si>
  <si>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</si>
  <si>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</si>
  <si>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</si>
  <si>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</si>
  <si>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</si>
  <si>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</si>
  <si>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</si>
  <si>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</si>
  <si>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</si>
  <si>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</si>
  <si>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</si>
  <si>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</si>
  <si>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</si>
  <si>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</si>
  <si>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</si>
  <si>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</si>
  <si>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</si>
  <si>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</si>
  <si>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</si>
  <si>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</si>
  <si>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</si>
  <si>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</si>
  <si>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</si>
  <si>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</si>
  <si>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</si>
  <si>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</si>
  <si>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</si>
  <si>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</si>
  <si>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</si>
  <si>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</si>
  <si>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</si>
  <si>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</si>
  <si>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</si>
  <si>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</si>
  <si>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</si>
  <si>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</si>
  <si>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</si>
  <si>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</si>
  <si>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</si>
  <si>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</si>
  <si>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</si>
  <si>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</si>
  <si>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</si>
  <si>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</si>
  <si>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</si>
  <si>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</si>
  <si>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</si>
  <si>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</si>
  <si>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</si>
  <si>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</si>
  <si>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</si>
  <si>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</si>
  <si>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</si>
  <si>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</si>
  <si>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</si>
  <si>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</si>
  <si>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</si>
  <si>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</si>
  <si>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</si>
  <si>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</si>
  <si>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</si>
  <si>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</si>
  <si>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</si>
  <si>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</si>
  <si>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</si>
  <si>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</si>
  <si>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</si>
  <si>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</si>
  <si>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</si>
  <si>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</si>
  <si>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</si>
  <si>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</si>
  <si>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</si>
  <si>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</si>
  <si>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</si>
  <si>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</si>
  <si>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</si>
  <si>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</si>
  <si>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</si>
  <si>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</si>
  <si>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</si>
  <si>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</si>
  <si>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</si>
  <si>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</si>
  <si>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</si>
  <si>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</si>
  <si>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</si>
  <si>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</si>
  <si>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</si>
  <si>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</si>
  <si>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</si>
  <si>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</si>
  <si>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</si>
  <si>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</si>
  <si>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</si>
  <si>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</si>
  <si>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</si>
  <si>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</si>
  <si>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</si>
  <si>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</si>
  <si>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</si>
  <si>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</si>
  <si>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</si>
  <si>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</si>
  <si>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</si>
  <si>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</si>
  <si>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</si>
  <si>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</si>
  <si>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</si>
  <si>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</si>
  <si>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</si>
  <si>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</si>
  <si>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</si>
  <si>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</si>
  <si>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</si>
  <si>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</si>
  <si>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</si>
  <si>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</si>
  <si>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</si>
  <si>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</si>
  <si>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</si>
  <si>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</si>
  <si>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</si>
  <si>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</si>
  <si>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</si>
  <si>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</si>
  <si>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</si>
  <si>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</si>
  <si>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</si>
  <si>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</si>
  <si>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</si>
  <si>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</si>
  <si>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</si>
  <si>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</si>
  <si>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</si>
  <si>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</si>
  <si>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</si>
  <si>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</si>
  <si>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</si>
  <si>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</si>
  <si>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</si>
  <si>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</si>
  <si>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</si>
  <si>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</si>
  <si>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</si>
  <si>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</si>
  <si>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</si>
  <si>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</si>
  <si>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</si>
  <si>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</si>
  <si>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</si>
  <si>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</si>
  <si>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</si>
  <si>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</si>
  <si>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</si>
  <si>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</si>
  <si>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</si>
  <si>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</si>
  <si>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</si>
  <si>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</si>
  <si>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</si>
  <si>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</si>
  <si>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</si>
  <si>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</si>
  <si>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</si>
  <si>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</si>
  <si>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</si>
  <si>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</si>
  <si>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</si>
  <si>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</si>
  <si>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</si>
  <si>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</si>
  <si>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</si>
  <si>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</si>
  <si>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</si>
  <si>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</si>
  <si>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</si>
  <si>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</si>
  <si>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</si>
  <si>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</si>
  <si>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</si>
  <si>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</si>
  <si>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</si>
  <si>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</si>
  <si>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</si>
  <si>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</si>
  <si>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</si>
  <si>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</si>
  <si>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</si>
  <si>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</si>
  <si>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</si>
  <si>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</si>
  <si>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</si>
  <si>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</si>
  <si>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</si>
  <si>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</si>
  <si>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</si>
  <si>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</si>
  <si>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</si>
  <si>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</si>
  <si>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</si>
  <si>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</si>
  <si>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</si>
  <si>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</si>
  <si>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</si>
  <si>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</si>
  <si>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</si>
  <si>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</si>
  <si>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</si>
  <si>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</si>
  <si>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</si>
  <si>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</si>
  <si>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</si>
  <si>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</si>
  <si>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</si>
  <si>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</si>
  <si>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</si>
  <si>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</si>
  <si>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</si>
  <si>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</si>
  <si>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</si>
  <si>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</si>
  <si>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</si>
  <si>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</si>
  <si>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</si>
  <si>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</si>
  <si>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</si>
  <si>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</si>
  <si>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</si>
  <si>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</si>
  <si>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</si>
  <si>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</si>
  <si>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</si>
  <si>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</si>
  <si>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</si>
  <si>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</si>
  <si>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</si>
  <si>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</si>
  <si>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</si>
  <si>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</si>
  <si>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</si>
  <si>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</si>
  <si>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</si>
  <si>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</si>
  <si>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</si>
  <si>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</si>
  <si>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</si>
  <si>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</si>
  <si>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</si>
  <si>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</si>
  <si>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</si>
  <si>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</si>
  <si>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</si>
  <si>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</si>
  <si>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</si>
  <si>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</si>
  <si>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</si>
  <si>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</si>
  <si>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</si>
  <si>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</si>
  <si>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</si>
  <si>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</si>
  <si>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</si>
  <si>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</si>
  <si>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</si>
  <si>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</si>
  <si>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</si>
  <si>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</si>
  <si>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</si>
  <si>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</si>
  <si>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</si>
  <si>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</si>
  <si>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</si>
  <si>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</si>
  <si>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</si>
  <si>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</si>
  <si>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</si>
  <si>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</si>
  <si>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</si>
  <si>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</si>
  <si>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</si>
  <si>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</si>
  <si>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</si>
  <si>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</si>
  <si>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</si>
  <si>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</si>
  <si>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</si>
  <si>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</si>
  <si>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</si>
  <si>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</si>
  <si>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</si>
  <si>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</si>
  <si>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</si>
  <si>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</si>
  <si>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</si>
  <si>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</si>
  <si>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</si>
  <si>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</si>
  <si>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</si>
  <si>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</si>
  <si>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</si>
  <si>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</si>
  <si>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</si>
  <si>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</si>
  <si>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</si>
  <si>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</si>
  <si>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</si>
  <si>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</si>
  <si>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</si>
  <si>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</si>
  <si>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</si>
  <si>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</si>
  <si>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</si>
  <si>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</si>
  <si>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</si>
  <si>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</si>
  <si>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</si>
  <si>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</si>
  <si>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</si>
  <si>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</si>
  <si>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</si>
  <si>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</si>
  <si>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</si>
  <si>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</si>
  <si>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</si>
  <si>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</si>
  <si>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</si>
  <si>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</si>
  <si>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</si>
  <si>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</si>
  <si>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</si>
  <si>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</si>
  <si>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</si>
  <si>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</si>
  <si>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</si>
  <si>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</si>
  <si>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</si>
  <si>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</si>
  <si>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</si>
  <si>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</si>
  <si>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</si>
  <si>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</si>
  <si>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</si>
  <si>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</si>
  <si>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</si>
  <si>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</si>
  <si>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</si>
  <si>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</si>
  <si>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</si>
  <si>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</si>
  <si>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</si>
  <si>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</si>
  <si>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</si>
  <si>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</si>
  <si>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</si>
  <si>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</si>
  <si>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</si>
  <si>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</si>
  <si>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</si>
  <si>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</si>
  <si>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</si>
  <si>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</si>
  <si>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</si>
  <si>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</si>
  <si>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</si>
  <si>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</si>
  <si>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</si>
  <si>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</si>
  <si>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</si>
  <si>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</si>
  <si>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</si>
  <si>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</si>
  <si>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</si>
  <si>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</si>
  <si>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</si>
  <si>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</si>
  <si>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</si>
  <si>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</si>
  <si>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</si>
  <si>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</si>
  <si>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</si>
  <si>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</si>
  <si>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</si>
  <si>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</si>
  <si>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</si>
  <si>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</si>
  <si>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</si>
  <si>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</si>
  <si>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</si>
  <si>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</si>
  <si>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</si>
  <si>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</si>
  <si>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</si>
  <si>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</si>
  <si>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</si>
  <si>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</si>
  <si>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</si>
  <si>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</si>
  <si>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</si>
  <si>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</si>
  <si>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</si>
  <si>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</si>
  <si>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</si>
  <si>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</si>
  <si>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</si>
  <si>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</si>
  <si>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</si>
  <si>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</si>
  <si>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</si>
  <si>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</si>
  <si>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</si>
  <si>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</si>
  <si>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</si>
  <si>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</si>
  <si>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</si>
  <si>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</si>
  <si>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</si>
  <si>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</si>
  <si>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</si>
  <si>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</si>
  <si>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</si>
  <si>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</si>
  <si>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</si>
  <si>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</si>
  <si>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</si>
  <si>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</si>
  <si>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</si>
  <si>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</si>
  <si>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</si>
  <si>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</si>
  <si>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</si>
  <si>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</si>
  <si>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</si>
  <si>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</si>
  <si>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</si>
  <si>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</si>
  <si>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</si>
  <si>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</si>
  <si>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</si>
  <si>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</si>
  <si>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</si>
  <si>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</si>
  <si>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</si>
  <si>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</si>
  <si>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</si>
  <si>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</si>
  <si>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</si>
  <si>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</si>
  <si>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</si>
  <si>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</si>
  <si>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</si>
  <si>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</si>
  <si>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</si>
  <si>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</si>
  <si>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</si>
  <si>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</si>
  <si>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</si>
  <si>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</si>
  <si>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</si>
  <si>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</si>
  <si>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</si>
  <si>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</si>
  <si>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</si>
  <si>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</si>
  <si>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</si>
  <si>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</si>
  <si>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</si>
  <si>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</si>
  <si>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</si>
  <si>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</si>
  <si>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</si>
  <si>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</si>
  <si>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</si>
  <si>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</si>
  <si>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</si>
  <si>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</si>
  <si>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</si>
  <si>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</si>
  <si>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</si>
  <si>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</si>
  <si>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</si>
  <si>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</si>
  <si>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</si>
  <si>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</si>
  <si>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</si>
  <si>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</si>
  <si>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</si>
  <si>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</si>
  <si>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</si>
  <si>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</si>
  <si>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</si>
  <si>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</si>
  <si>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</si>
  <si>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</si>
  <si>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</si>
  <si>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</si>
  <si>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</si>
  <si>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</si>
  <si>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</si>
  <si>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</si>
  <si>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</si>
  <si>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</si>
  <si>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</si>
  <si>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</si>
  <si>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</si>
  <si>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</si>
  <si>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</si>
  <si>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</si>
  <si>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</si>
  <si>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</si>
  <si>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</si>
  <si>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</si>
  <si>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</si>
  <si>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</si>
  <si>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</si>
  <si>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</si>
  <si>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</si>
  <si>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</si>
  <si>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</si>
  <si>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</si>
  <si>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</si>
  <si>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</si>
  <si>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</si>
  <si>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</si>
  <si>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</si>
  <si>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</si>
  <si>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</si>
  <si>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</si>
  <si>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</si>
  <si>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</si>
  <si>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</si>
  <si>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</si>
  <si>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</si>
  <si>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</si>
  <si>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</si>
  <si>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</si>
  <si>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</si>
  <si>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</si>
  <si>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</si>
  <si>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</si>
  <si>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</si>
  <si>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</si>
  <si>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</si>
  <si>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</si>
  <si>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</si>
  <si>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</si>
  <si>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</si>
  <si>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</si>
  <si>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</si>
  <si>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</si>
  <si>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</si>
  <si>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</si>
  <si>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</si>
  <si>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</si>
  <si>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</si>
  <si>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</si>
  <si>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</si>
  <si>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</si>
  <si>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</si>
  <si>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</si>
  <si>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</si>
  <si>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</si>
  <si>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</si>
  <si>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</si>
  <si>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</si>
  <si>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</si>
  <si>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</si>
  <si>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</si>
  <si>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</si>
  <si>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</si>
  <si>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</si>
  <si>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</si>
  <si>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</si>
  <si>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</si>
  <si>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</si>
  <si>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</si>
  <si>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</si>
  <si>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</si>
  <si>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</si>
  <si>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</si>
  <si>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</si>
  <si>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</si>
  <si>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</si>
  <si>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</si>
  <si>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</si>
  <si>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</si>
  <si>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</si>
  <si>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</si>
  <si>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</si>
  <si>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</si>
  <si>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</si>
  <si>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</si>
  <si>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</si>
  <si>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</si>
  <si>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</si>
  <si>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</si>
  <si>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</si>
  <si>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</si>
  <si>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</si>
  <si>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</si>
  <si>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</si>
  <si>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</si>
  <si>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</si>
  <si>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</si>
  <si>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</si>
  <si>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</si>
  <si>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</si>
  <si>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</si>
  <si>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</si>
  <si>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</si>
  <si>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</si>
  <si>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</si>
  <si>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</si>
  <si>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</si>
  <si>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</si>
  <si>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</si>
  <si>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</si>
  <si>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</si>
  <si>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</si>
  <si>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</si>
  <si>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</si>
  <si>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</si>
  <si>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</si>
  <si>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</si>
  <si>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</si>
  <si>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</si>
  <si>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</si>
  <si>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</si>
  <si>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</si>
  <si>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</si>
  <si>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</si>
  <si>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</si>
  <si>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</si>
  <si>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</si>
  <si>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</si>
  <si>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</si>
  <si>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</si>
  <si>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</si>
  <si>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</si>
  <si>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</si>
  <si>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</si>
  <si>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</si>
  <si>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</si>
  <si>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</si>
  <si>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</si>
  <si>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</si>
  <si>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</si>
  <si>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</si>
  <si>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</si>
  <si>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</si>
  <si>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</si>
  <si>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</si>
  <si>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</si>
  <si>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</si>
  <si>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</si>
  <si>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</si>
  <si>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</si>
  <si>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</si>
  <si>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</si>
  <si>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</si>
  <si>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</si>
  <si>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</si>
  <si>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</si>
  <si>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</si>
  <si>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</si>
  <si>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</si>
  <si>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</si>
  <si>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</si>
  <si>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</si>
  <si>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</si>
  <si>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</si>
  <si>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</si>
  <si>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</si>
  <si>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</si>
  <si>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</si>
  <si>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</si>
  <si>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</si>
  <si>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</si>
  <si>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</si>
  <si>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</si>
  <si>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</si>
  <si>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</si>
  <si>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</si>
  <si>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</si>
  <si>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</si>
  <si>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</si>
  <si>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</si>
  <si>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</si>
  <si>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</si>
  <si>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</si>
  <si>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</si>
  <si>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</si>
  <si>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</si>
  <si>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</si>
  <si>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</si>
  <si>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</si>
  <si>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</si>
  <si>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</si>
  <si>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</si>
  <si>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</si>
  <si>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</si>
  <si>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</si>
  <si>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</si>
  <si>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</si>
  <si>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</si>
  <si>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</si>
  <si>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</si>
  <si>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</si>
  <si>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</si>
  <si>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</si>
  <si>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</si>
  <si>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</si>
  <si>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</si>
  <si>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</si>
  <si>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</si>
  <si>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</si>
  <si>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</si>
  <si>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</si>
  <si>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</si>
  <si>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</si>
  <si>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</si>
  <si>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</si>
  <si>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</si>
  <si>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</si>
  <si>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</si>
  <si>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</si>
  <si>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</si>
  <si>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</si>
  <si>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</si>
  <si>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</si>
  <si>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</si>
  <si>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</si>
  <si>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</si>
  <si>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</si>
  <si>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</si>
  <si>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</si>
  <si>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</si>
  <si>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</si>
  <si>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</si>
  <si>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</si>
  <si>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</si>
  <si>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</si>
  <si>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</si>
  <si>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</si>
  <si>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</si>
  <si>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</si>
  <si>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</si>
  <si>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</si>
  <si>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</si>
  <si>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</si>
  <si>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</si>
  <si>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</si>
  <si>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</si>
  <si>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</si>
  <si>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</si>
  <si>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</si>
  <si>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</si>
  <si>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</si>
  <si>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</si>
  <si>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</si>
  <si>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</si>
  <si>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</si>
  <si>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</si>
  <si>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</si>
  <si>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</si>
  <si>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</si>
  <si>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</si>
  <si>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</si>
  <si>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</si>
  <si>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</si>
  <si>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</si>
  <si>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</si>
  <si>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</si>
  <si>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</si>
  <si>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</si>
  <si>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</si>
  <si>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</si>
  <si>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</si>
  <si>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</si>
  <si>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</si>
  <si>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</si>
  <si>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</si>
  <si>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</si>
  <si>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</si>
  <si>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</si>
  <si>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</si>
  <si>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</si>
  <si>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</si>
  <si>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</si>
  <si>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</si>
  <si>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</si>
  <si>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</si>
  <si>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</si>
  <si>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</si>
  <si>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</si>
  <si>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</si>
  <si>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</si>
  <si>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</si>
  <si>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</si>
  <si>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</si>
  <si>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</si>
  <si>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</si>
  <si>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</si>
  <si>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</si>
  <si>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</si>
  <si>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</si>
  <si>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</si>
  <si>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</si>
  <si>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</si>
  <si>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</si>
  <si>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</si>
  <si>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</si>
  <si>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</si>
  <si>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</si>
  <si>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</si>
  <si>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</si>
  <si>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</si>
  <si>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</si>
  <si>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</si>
  <si>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</si>
  <si>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</si>
  <si>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</si>
  <si>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</si>
  <si>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</si>
  <si>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</si>
  <si>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</si>
  <si>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</si>
  <si>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</si>
  <si>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</si>
  <si>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</si>
  <si>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</si>
  <si>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</si>
  <si>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</si>
  <si>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</si>
  <si>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</si>
  <si>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</si>
  <si>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</si>
  <si>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</si>
  <si>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</si>
  <si>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</si>
  <si>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</si>
  <si>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</si>
  <si>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</si>
  <si>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</si>
  <si>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</si>
  <si>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</si>
  <si>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</si>
  <si>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</si>
  <si>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</si>
  <si>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</si>
  <si>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</si>
  <si>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</si>
  <si>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</si>
  <si>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</si>
  <si>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</si>
  <si>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</si>
  <si>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</si>
  <si>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</si>
  <si>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</si>
  <si>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</si>
  <si>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</si>
  <si>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</si>
  <si>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</si>
  <si>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</si>
  <si>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</si>
  <si>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</si>
  <si>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</si>
  <si>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</si>
  <si>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</si>
  <si>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</si>
  <si>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</si>
  <si>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</si>
  <si>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</si>
  <si>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</si>
  <si>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</si>
  <si>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</si>
  <si>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</si>
  <si>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</si>
  <si>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</si>
  <si>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</si>
  <si>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</si>
  <si>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</si>
  <si>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</si>
  <si>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</si>
  <si>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</si>
  <si>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</si>
  <si>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</si>
  <si>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</si>
  <si>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</si>
  <si>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</si>
  <si>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</si>
  <si>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</si>
  <si>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</si>
  <si>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</si>
  <si>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</si>
  <si>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</si>
  <si>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</si>
  <si>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</si>
  <si>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</si>
  <si>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</si>
  <si>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</si>
  <si>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</si>
  <si>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</si>
  <si>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</si>
  <si>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</si>
  <si>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</si>
  <si>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</si>
  <si>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</si>
  <si>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</si>
  <si>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</si>
  <si>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</si>
  <si>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</si>
  <si>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</si>
  <si>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</si>
  <si>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</si>
  <si>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</si>
  <si>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</si>
  <si>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</si>
  <si>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</si>
  <si>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</si>
  <si>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</si>
  <si>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</si>
  <si>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</si>
  <si>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</si>
  <si>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</si>
  <si>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</si>
  <si>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</si>
  <si>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</si>
  <si>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</si>
  <si>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</si>
  <si>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</si>
  <si>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</si>
  <si>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</si>
  <si>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</si>
  <si>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</si>
  <si>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</si>
  <si>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</si>
  <si>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</si>
  <si>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</si>
  <si>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</si>
  <si>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</si>
  <si>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</si>
  <si>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</si>
  <si>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</si>
  <si>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</si>
  <si>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</si>
  <si>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</si>
  <si>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</si>
  <si>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</si>
  <si>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</si>
  <si>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</si>
  <si>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</si>
  <si>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</si>
  <si>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</si>
  <si>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</si>
  <si>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</si>
  <si>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</si>
  <si>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</si>
  <si>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</si>
  <si>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</si>
  <si>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</si>
  <si>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</si>
  <si>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</si>
  <si>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</si>
  <si>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</si>
  <si>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</si>
  <si>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</si>
  <si>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</si>
  <si>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</si>
  <si>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</si>
  <si>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</si>
  <si>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</si>
  <si>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</si>
  <si>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</si>
  <si>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</si>
  <si>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</si>
  <si>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</si>
  <si>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</si>
  <si>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</si>
  <si>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</si>
  <si>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</si>
  <si>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</si>
  <si>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</si>
  <si>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</si>
  <si>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</si>
  <si>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</si>
  <si>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</si>
  <si>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</si>
  <si>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</si>
  <si>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</si>
  <si>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</si>
  <si>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</si>
  <si>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</si>
  <si>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</si>
  <si>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</si>
  <si>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</si>
  <si>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</si>
  <si>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</si>
  <si>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</si>
  <si>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</si>
  <si>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</si>
  <si>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</si>
  <si>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</si>
  <si>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</si>
  <si>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</si>
  <si>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</si>
  <si>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</si>
  <si>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</si>
  <si>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</si>
  <si>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</si>
  <si>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</si>
  <si>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</si>
  <si>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</si>
  <si>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</si>
  <si>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</si>
  <si>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</si>
  <si>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</si>
  <si>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</si>
  <si>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</si>
  <si>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</si>
  <si>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</si>
  <si>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</si>
  <si>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</si>
  <si>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</si>
  <si>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</si>
  <si>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</si>
  <si>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</si>
  <si>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</si>
  <si>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</si>
  <si>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</si>
  <si>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</si>
  <si>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</si>
  <si>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</si>
  <si>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</si>
  <si>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</si>
  <si>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</si>
  <si>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</si>
  <si>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</si>
  <si>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</si>
  <si>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</si>
  <si>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</si>
  <si>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</si>
  <si>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</si>
  <si>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</si>
  <si>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</si>
  <si>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</si>
  <si>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</si>
  <si>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</si>
  <si>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</si>
  <si>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</si>
  <si>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</si>
  <si>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</si>
  <si>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</si>
  <si>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</si>
  <si>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</si>
  <si>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</si>
  <si>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</si>
  <si>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</si>
  <si>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</si>
  <si>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</si>
  <si>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</si>
  <si>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</si>
  <si>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</si>
  <si>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</si>
  <si>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</si>
  <si>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</si>
  <si>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</si>
  <si>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</si>
  <si>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</si>
  <si>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</si>
  <si>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</si>
  <si>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</si>
  <si>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</si>
  <si>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</si>
  <si>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</si>
  <si>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</si>
  <si>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</si>
  <si>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</si>
  <si>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</si>
  <si>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</si>
  <si>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</si>
  <si>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</si>
  <si>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</si>
  <si>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</si>
  <si>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</si>
  <si>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</si>
  <si>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</si>
  <si>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</si>
  <si>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</si>
  <si>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</si>
  <si>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</si>
  <si>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</si>
  <si>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</si>
  <si>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</si>
  <si>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</si>
  <si>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</si>
  <si>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</si>
  <si>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</si>
  <si>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</si>
  <si>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</si>
  <si>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</si>
  <si>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</si>
  <si>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</si>
  <si>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</si>
  <si>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</si>
  <si>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</si>
  <si>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</si>
  <si>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</si>
  <si>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</si>
  <si>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</si>
  <si>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</si>
  <si>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</si>
  <si>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</si>
  <si>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</si>
  <si>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</si>
  <si>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</si>
  <si>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</si>
  <si>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</si>
  <si>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</si>
  <si>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</si>
  <si>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</si>
  <si>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</si>
  <si>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</si>
  <si>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</si>
  <si>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</si>
  <si>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</si>
  <si>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</si>
  <si>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</si>
  <si>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</si>
  <si>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</si>
  <si>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</si>
  <si>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</si>
  <si>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</si>
  <si>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</si>
  <si>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</si>
  <si>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</si>
  <si>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</si>
  <si>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</si>
  <si>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</si>
  <si>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</si>
  <si>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</si>
  <si>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</si>
  <si>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</si>
  <si>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</si>
  <si>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</si>
  <si>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</si>
  <si>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</si>
  <si>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</si>
  <si>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</si>
  <si>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</si>
  <si>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</si>
  <si>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</si>
  <si>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</si>
  <si>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</si>
  <si>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</si>
  <si>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</si>
  <si>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</si>
  <si>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</si>
  <si>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</si>
  <si>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</si>
  <si>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</si>
  <si>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</si>
  <si>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</si>
  <si>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</si>
  <si>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</si>
  <si>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</si>
  <si>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</si>
  <si>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</si>
  <si>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</si>
  <si>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</si>
  <si>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</si>
  <si>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</si>
  <si>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</si>
  <si>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</si>
  <si>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</si>
  <si>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</si>
  <si>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</si>
  <si>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</si>
  <si>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</si>
  <si>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</si>
  <si>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</si>
  <si>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</si>
  <si>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</si>
  <si>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</si>
  <si>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</si>
  <si>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</si>
  <si>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</si>
  <si>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</si>
  <si>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</si>
  <si>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</si>
  <si>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</si>
  <si>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</si>
  <si>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</si>
  <si>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</si>
  <si>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</si>
  <si>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</si>
  <si>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</si>
  <si>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</si>
  <si>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</si>
  <si>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</si>
  <si>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</si>
  <si>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</si>
  <si>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</si>
  <si>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</si>
  <si>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</si>
  <si>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</si>
  <si>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</si>
  <si>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</si>
  <si>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</si>
  <si>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</si>
  <si>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</si>
  <si>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</si>
  <si>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</si>
  <si>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</si>
  <si>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</si>
  <si>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</si>
  <si>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</si>
  <si>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</si>
  <si>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</si>
  <si>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</si>
  <si>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</si>
  <si>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</si>
  <si>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</si>
  <si>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</si>
  <si>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</si>
  <si>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</si>
  <si>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</si>
  <si>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</si>
  <si>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</si>
  <si>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</si>
  <si>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</si>
  <si>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</si>
  <si>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</si>
  <si>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</si>
  <si>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</si>
  <si>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</si>
  <si>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</si>
  <si>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</si>
  <si>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</si>
  <si>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</si>
  <si>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</si>
  <si>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</si>
  <si>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</si>
  <si>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</si>
  <si>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</si>
  <si>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</si>
  <si>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</si>
  <si>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</si>
  <si>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</si>
  <si>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</si>
  <si>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</si>
  <si>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</si>
  <si>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</si>
  <si>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</si>
  <si>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</si>
  <si>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</si>
  <si>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</si>
  <si>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</si>
  <si>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</si>
  <si>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</si>
  <si>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</si>
  <si>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</si>
  <si>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</si>
  <si>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</si>
  <si>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</si>
  <si>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</si>
  <si>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</si>
  <si>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</si>
  <si>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</si>
  <si>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</si>
  <si>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</si>
  <si>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</si>
  <si>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</si>
  <si>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</si>
  <si>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</si>
  <si>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</si>
  <si>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</si>
  <si>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</si>
  <si>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</si>
  <si>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</si>
  <si>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</si>
  <si>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</si>
  <si>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</si>
  <si>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</si>
  <si>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</si>
  <si>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</si>
  <si>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</si>
  <si>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</si>
  <si>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</si>
  <si>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</si>
  <si>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</si>
  <si>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</si>
  <si>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</si>
  <si>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</si>
  <si>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</si>
  <si>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</si>
  <si>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</si>
  <si>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</si>
  <si>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</si>
  <si>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</si>
  <si>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</si>
  <si>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</si>
  <si>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</si>
  <si>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</si>
  <si>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</si>
  <si>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</si>
  <si>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</si>
  <si>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</si>
  <si>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</si>
  <si>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</si>
  <si>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</si>
  <si>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</si>
  <si>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</si>
  <si>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</si>
  <si>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</si>
  <si>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</si>
  <si>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</si>
  <si>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</si>
  <si>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</si>
  <si>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</si>
  <si>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</si>
  <si>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</si>
  <si>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</si>
  <si>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</si>
  <si>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</si>
  <si>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</si>
  <si>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</si>
  <si>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</si>
  <si>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</si>
  <si>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</si>
  <si>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</si>
  <si>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</si>
  <si>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</si>
  <si>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</si>
  <si>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</si>
  <si>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</si>
  <si>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</si>
  <si>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</si>
  <si>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</si>
  <si>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</si>
  <si>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</si>
  <si>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</si>
  <si>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</si>
  <si>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</si>
  <si>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</si>
  <si>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</si>
  <si>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</si>
  <si>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</si>
  <si>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</si>
  <si>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</si>
  <si>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</si>
  <si>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</si>
  <si>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</si>
  <si>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</si>
  <si>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</si>
  <si>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</si>
  <si>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</si>
  <si>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</si>
  <si>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</si>
  <si>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</si>
  <si>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</si>
  <si>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</si>
  <si>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</si>
  <si>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</si>
  <si>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</si>
  <si>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</si>
  <si>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</si>
  <si>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</si>
  <si>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</si>
  <si>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</si>
  <si>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</si>
  <si>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</si>
  <si>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</si>
  <si>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</si>
  <si>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</si>
  <si>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</si>
  <si>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</si>
  <si>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</si>
  <si>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</si>
  <si>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</si>
  <si>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</si>
  <si>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</si>
  <si>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</si>
  <si>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</si>
  <si>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</si>
  <si>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</si>
  <si>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</si>
  <si>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</si>
  <si>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</si>
  <si>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</si>
  <si>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</si>
  <si>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</si>
  <si>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</si>
  <si>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</si>
  <si>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</si>
  <si>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</si>
  <si>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</si>
  <si>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</si>
  <si>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</si>
  <si>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</si>
  <si>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</si>
  <si>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</si>
  <si>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</si>
  <si>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</si>
  <si>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</si>
  <si>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</si>
  <si>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</si>
  <si>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</si>
  <si>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</si>
  <si>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</si>
  <si>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</si>
  <si>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</si>
  <si>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</si>
  <si>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</si>
  <si>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</si>
  <si>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</si>
  <si>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</si>
  <si>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</si>
  <si>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</si>
  <si>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</si>
  <si>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</si>
  <si>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</si>
  <si>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</si>
  <si>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</si>
  <si>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</si>
  <si>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</si>
  <si>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</si>
  <si>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</si>
  <si>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</si>
  <si>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</si>
  <si>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</si>
  <si>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</si>
  <si>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</si>
  <si>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</si>
  <si>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</si>
  <si>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</si>
  <si>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</si>
  <si>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</si>
  <si>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</si>
  <si>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</si>
  <si>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</si>
  <si>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</si>
  <si>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</si>
  <si>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</si>
  <si>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</si>
  <si>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</si>
  <si>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</si>
  <si>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</si>
  <si>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</si>
  <si>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</si>
  <si>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</si>
  <si>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</si>
  <si>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</si>
  <si>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</si>
  <si>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</si>
  <si>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</si>
  <si>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</si>
  <si>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</si>
  <si>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</si>
  <si>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</si>
  <si>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</si>
  <si>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</si>
  <si>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</si>
  <si>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</si>
  <si>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</si>
  <si>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</si>
  <si>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</si>
  <si>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</si>
  <si>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</si>
  <si>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</si>
  <si>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</si>
  <si>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</si>
  <si>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</si>
  <si>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</si>
  <si>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</si>
  <si>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</si>
  <si>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</si>
  <si>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</si>
  <si>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</si>
  <si>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</si>
  <si>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</si>
  <si>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</si>
  <si>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</si>
  <si>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</si>
  <si>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</si>
  <si>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</si>
  <si>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</si>
  <si>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</si>
  <si>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</si>
  <si>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</si>
  <si>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</si>
  <si>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</si>
  <si>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</si>
  <si>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</si>
  <si>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</si>
  <si>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</si>
  <si>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</si>
  <si>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</si>
  <si>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</si>
  <si>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</si>
  <si>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</si>
  <si>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</si>
  <si>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</si>
  <si>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</si>
  <si>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</si>
  <si>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</si>
  <si>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</si>
  <si>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</si>
  <si>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</si>
  <si>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</si>
  <si>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</si>
  <si>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</si>
  <si>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</si>
  <si>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</si>
  <si>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</si>
  <si>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</si>
  <si>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</si>
  <si>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</si>
  <si>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</si>
  <si>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</si>
  <si>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</si>
  <si>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</si>
  <si>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</si>
  <si>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</si>
  <si>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</si>
  <si>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</si>
  <si>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</si>
  <si>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</si>
  <si>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</si>
  <si>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</si>
  <si>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</si>
  <si>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</si>
  <si>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</si>
  <si>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</si>
  <si>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</si>
  <si>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</si>
  <si>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</si>
  <si>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</si>
  <si>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</si>
  <si>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</si>
  <si>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</si>
  <si>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</si>
  <si>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</si>
  <si>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</si>
  <si>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</si>
  <si>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</si>
  <si>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</si>
  <si>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</si>
  <si>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</si>
  <si>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</si>
  <si>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</si>
  <si>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</si>
  <si>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</si>
  <si>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</si>
  <si>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</si>
  <si>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</si>
  <si>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</si>
  <si>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</si>
  <si>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</si>
  <si>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</si>
  <si>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</si>
  <si>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</si>
  <si>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</si>
  <si>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</si>
  <si>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</si>
  <si>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</si>
  <si>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</si>
  <si>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</si>
  <si>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</si>
  <si>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</si>
  <si>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</si>
  <si>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</si>
  <si>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</si>
  <si>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</si>
  <si>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</si>
  <si>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</si>
  <si>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</si>
  <si>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</si>
  <si>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</si>
  <si>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</si>
  <si>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</si>
  <si>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</si>
  <si>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</si>
  <si>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</si>
  <si>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</si>
  <si>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</si>
  <si>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</si>
  <si>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</si>
  <si>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</si>
  <si>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</si>
  <si>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</si>
  <si>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</si>
  <si>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</si>
  <si>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</si>
  <si>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</si>
  <si>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</si>
  <si>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</si>
  <si>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</si>
  <si>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</si>
  <si>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</si>
  <si>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</si>
  <si>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</si>
  <si>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</si>
  <si>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</si>
  <si>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</si>
  <si>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</si>
  <si>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</si>
  <si>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</si>
  <si>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</si>
  <si>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</si>
  <si>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</si>
  <si>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</si>
  <si>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</si>
  <si>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</si>
  <si>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</si>
  <si>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</si>
  <si>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</si>
  <si>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</si>
  <si>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</si>
  <si>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</si>
  <si>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</si>
  <si>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</si>
  <si>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</si>
  <si>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</si>
  <si>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</si>
  <si>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</si>
  <si>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</si>
  <si>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</si>
  <si>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</si>
  <si>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</si>
  <si>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</si>
  <si>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</si>
  <si>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</si>
  <si>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</si>
  <si>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</si>
  <si>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</si>
  <si>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</si>
  <si>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</si>
  <si>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</si>
  <si>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</si>
  <si>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</si>
  <si>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</si>
  <si>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</si>
  <si>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</si>
  <si>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</si>
  <si>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</si>
  <si>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</si>
  <si>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</si>
  <si>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</si>
  <si>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</si>
  <si>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</si>
  <si>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</si>
  <si>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</si>
  <si>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</si>
  <si>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</si>
  <si>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</si>
  <si>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</si>
  <si>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</si>
  <si>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</si>
  <si>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</si>
  <si>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</si>
  <si>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</si>
  <si>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</si>
  <si>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</si>
  <si>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</si>
  <si>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</si>
  <si>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</si>
  <si>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</si>
  <si>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</si>
  <si>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</si>
  <si>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</si>
  <si>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</si>
  <si>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</si>
  <si>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</si>
  <si>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</si>
  <si>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</si>
  <si>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</si>
  <si>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</si>
  <si>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</si>
  <si>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</si>
  <si>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</si>
  <si>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</si>
  <si>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</si>
  <si>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</si>
  <si>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</si>
  <si>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</si>
  <si>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</si>
  <si>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</si>
  <si>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</si>
  <si>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</si>
  <si>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</si>
  <si>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</si>
  <si>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</si>
  <si>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</si>
  <si>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</si>
  <si>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</si>
  <si>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</si>
  <si>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</si>
  <si>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</si>
  <si>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</si>
  <si>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</si>
  <si>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</si>
  <si>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</si>
  <si>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</si>
  <si>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</si>
  <si>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</si>
  <si>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</si>
  <si>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</si>
  <si>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</si>
  <si>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</si>
  <si>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</si>
  <si>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</si>
  <si>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</si>
  <si>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</si>
  <si>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</si>
  <si>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</si>
  <si>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</si>
  <si>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</si>
  <si>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</si>
  <si>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</si>
  <si>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</si>
  <si>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</si>
  <si>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</si>
  <si>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</si>
  <si>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</si>
  <si>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</si>
  <si>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</si>
  <si>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</si>
  <si>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</si>
  <si>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</si>
  <si>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</si>
  <si>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</si>
  <si>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</si>
  <si>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</si>
  <si>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</si>
  <si>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</si>
  <si>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</si>
  <si>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</si>
  <si>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</si>
  <si>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</si>
  <si>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</si>
  <si>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</si>
  <si>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</si>
  <si>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</si>
  <si>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</si>
  <si>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</si>
  <si>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</si>
  <si>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</si>
  <si>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</si>
  <si>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</si>
  <si>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</si>
  <si>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</si>
  <si>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</si>
  <si>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</si>
  <si>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</si>
  <si>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</si>
  <si>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</si>
  <si>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</si>
  <si>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</si>
  <si>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</si>
  <si>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</si>
  <si>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</si>
  <si>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</si>
  <si>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</si>
  <si>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</si>
  <si>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</si>
  <si>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</si>
  <si>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</si>
  <si>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</si>
  <si>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</si>
  <si>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</si>
  <si>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</si>
  <si>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</si>
  <si>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</si>
  <si>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</si>
  <si>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</si>
  <si>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</si>
  <si>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</si>
  <si>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</si>
  <si>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</si>
  <si>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</si>
  <si>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</si>
  <si>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</si>
  <si>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</si>
  <si>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</si>
  <si>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</si>
  <si>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</si>
  <si>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</si>
  <si>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</si>
  <si>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</si>
  <si>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</si>
  <si>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</si>
  <si>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</si>
  <si>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</si>
  <si>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</si>
  <si>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</si>
  <si>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</si>
  <si>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</si>
  <si>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</si>
  <si>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</si>
  <si>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</si>
  <si>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</si>
  <si>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</si>
  <si>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</si>
  <si>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</si>
  <si>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</si>
  <si>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</si>
  <si>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</si>
  <si>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</si>
  <si>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</si>
  <si>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</si>
  <si>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</si>
  <si>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</si>
  <si>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</si>
  <si>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</si>
  <si>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</si>
  <si>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</si>
  <si>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</si>
  <si>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</si>
  <si>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</si>
  <si>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</si>
  <si>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</si>
  <si>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</si>
  <si>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</si>
  <si>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</si>
  <si>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</si>
  <si>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</si>
  <si>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</si>
  <si>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</si>
  <si>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</si>
  <si>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</si>
  <si>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</si>
  <si>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</si>
  <si>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</si>
  <si>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</si>
  <si>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</si>
  <si>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</si>
  <si>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</si>
  <si>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</si>
  <si>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</si>
  <si>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</si>
  <si>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</si>
  <si>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</si>
  <si>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</si>
  <si>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</si>
  <si>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</si>
  <si>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</si>
  <si>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</si>
  <si>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</si>
  <si>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</si>
  <si>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</si>
  <si>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</si>
  <si>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</si>
  <si>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</si>
  <si>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</si>
  <si>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</si>
  <si>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</si>
  <si>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</si>
  <si>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</si>
  <si>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</si>
  <si>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</si>
  <si>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</si>
  <si>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</si>
  <si>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</si>
  <si>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</si>
  <si>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</si>
  <si>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</si>
  <si>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</si>
  <si>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</si>
  <si>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</si>
  <si>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</si>
  <si>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</si>
  <si>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</si>
  <si>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</si>
  <si>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</si>
  <si>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</si>
  <si>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</si>
  <si>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</si>
  <si>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</si>
  <si>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</si>
  <si>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</si>
  <si>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</si>
  <si>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</si>
  <si>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</si>
  <si>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</si>
  <si>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</si>
  <si>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</si>
  <si>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</si>
  <si>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</si>
  <si>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</si>
  <si>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</si>
  <si>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</si>
  <si>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</si>
  <si>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</si>
  <si>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</si>
  <si>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</si>
  <si>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</si>
  <si>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</si>
  <si>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</si>
  <si>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</si>
  <si>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</si>
  <si>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</si>
  <si>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</si>
  <si>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</si>
  <si>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</si>
  <si>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</si>
  <si>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</si>
  <si>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</si>
  <si>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</si>
  <si>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</si>
  <si>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</si>
  <si>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</si>
  <si>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</si>
  <si>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</si>
  <si>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</si>
  <si>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</si>
  <si>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</si>
  <si>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</si>
  <si>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</si>
  <si>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</si>
  <si>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</si>
  <si>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</si>
  <si>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</si>
  <si>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</si>
  <si>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</si>
  <si>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</si>
  <si>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</si>
  <si>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</si>
  <si>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</si>
  <si>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</si>
  <si>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</si>
  <si>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</si>
  <si>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</si>
  <si>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</si>
  <si>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</si>
  <si>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</si>
  <si>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</si>
  <si>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</si>
  <si>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</si>
  <si>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</si>
  <si>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</si>
  <si>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</si>
  <si>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</si>
  <si>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</si>
  <si>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</si>
  <si>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</si>
  <si>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</si>
  <si>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</si>
  <si>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</si>
  <si>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</si>
  <si>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</si>
  <si>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</si>
  <si>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</si>
  <si>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</si>
  <si>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</si>
  <si>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</si>
  <si>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</si>
  <si>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</si>
  <si>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</si>
  <si>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</si>
  <si>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</si>
  <si>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</si>
  <si>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</si>
  <si>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</si>
  <si>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</si>
  <si>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</si>
  <si>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</si>
  <si>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</si>
  <si>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</si>
  <si>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</si>
  <si>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</si>
  <si>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</si>
  <si>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</si>
  <si>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</si>
  <si>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</si>
  <si>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</si>
  <si>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</si>
  <si>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</si>
  <si>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</si>
  <si>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</si>
  <si>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</si>
  <si>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</si>
  <si>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</si>
  <si>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</si>
  <si>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</si>
  <si>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</si>
  <si>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</si>
  <si>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</si>
  <si>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</si>
  <si>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</si>
  <si>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</si>
  <si>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</si>
  <si>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</si>
  <si>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</si>
  <si>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</si>
  <si>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</si>
  <si>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</si>
  <si>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</si>
  <si>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</si>
  <si>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</si>
  <si>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</si>
  <si>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</si>
  <si>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</si>
  <si>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</si>
  <si>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</si>
  <si>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</si>
  <si>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</si>
  <si>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</si>
  <si>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</si>
  <si>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</si>
  <si>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</si>
  <si>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</si>
  <si>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</si>
  <si>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</si>
  <si>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</si>
  <si>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</si>
  <si>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</si>
  <si>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</si>
  <si>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</si>
  <si>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</si>
  <si>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</si>
  <si>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</si>
  <si>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</si>
  <si>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</si>
  <si>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</si>
  <si>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</si>
  <si>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</si>
  <si>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</si>
  <si>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</si>
  <si>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</si>
  <si>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</si>
  <si>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</si>
  <si>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</si>
  <si>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</si>
  <si>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</si>
  <si>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</si>
  <si>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</si>
  <si>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</si>
  <si>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</si>
  <si>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</si>
  <si>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</si>
  <si>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</si>
  <si>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</si>
  <si>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</si>
  <si>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</si>
  <si>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</si>
  <si>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</si>
  <si>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</si>
  <si>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</si>
  <si>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</si>
  <si>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</si>
  <si>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</si>
  <si>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</si>
  <si>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</si>
  <si>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</si>
  <si>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</si>
  <si>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</si>
  <si>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</si>
  <si>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</si>
  <si>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</si>
  <si>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</si>
  <si>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</si>
  <si>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</si>
  <si>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</si>
  <si>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</si>
  <si>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</si>
  <si>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</si>
  <si>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</si>
  <si>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</si>
  <si>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</si>
  <si>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</si>
  <si>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</si>
  <si>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</si>
  <si>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</si>
  <si>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</si>
  <si>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</si>
  <si>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</si>
  <si>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</si>
  <si>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</si>
  <si>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</si>
  <si>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</si>
  <si>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</si>
  <si>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</si>
  <si>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</si>
  <si>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</si>
  <si>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</si>
  <si>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</si>
  <si>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</si>
  <si>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</si>
  <si>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</si>
  <si>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</si>
  <si>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</si>
  <si>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</si>
  <si>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</si>
  <si>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</si>
  <si>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</si>
  <si>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</si>
  <si>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</si>
  <si>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</si>
  <si>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</si>
  <si>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</si>
  <si>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</si>
  <si>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</si>
  <si>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</si>
  <si>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</si>
  <si>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</si>
  <si>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</si>
  <si>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</si>
  <si>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</si>
  <si>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</si>
  <si>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</si>
  <si>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</si>
  <si>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</si>
  <si>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</si>
  <si>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</si>
  <si>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</si>
  <si>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</si>
  <si>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</si>
  <si>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</si>
  <si>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</si>
  <si>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</si>
  <si>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</si>
  <si>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</si>
  <si>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</si>
  <si>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</si>
  <si>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</si>
  <si>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</si>
  <si>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</si>
  <si>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</si>
  <si>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</si>
  <si>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</si>
  <si>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</si>
  <si>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</si>
  <si>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</si>
  <si>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</si>
  <si>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</si>
  <si>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</si>
  <si>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</si>
  <si>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</si>
  <si>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</si>
  <si>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</si>
  <si>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</si>
  <si>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</si>
  <si>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</si>
  <si>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</si>
  <si>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</si>
  <si>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</si>
  <si>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</si>
  <si>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</si>
  <si>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</si>
  <si>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</si>
  <si>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</si>
  <si>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</si>
  <si>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</si>
  <si>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</si>
  <si>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</si>
  <si>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</si>
  <si>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</si>
  <si>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</si>
  <si>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</si>
  <si>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</si>
  <si>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</si>
  <si>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</si>
  <si>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</si>
  <si>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</si>
  <si>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</si>
  <si>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</si>
  <si>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</si>
  <si>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</si>
  <si>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</si>
  <si>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</si>
  <si>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</si>
  <si>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</si>
  <si>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</si>
  <si>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</si>
  <si>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</si>
  <si>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</si>
  <si>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</si>
  <si>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</si>
  <si>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</si>
  <si>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</si>
  <si>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</si>
  <si>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</si>
  <si>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</si>
  <si>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</si>
  <si>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</si>
  <si>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</si>
  <si>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</si>
  <si>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</si>
  <si>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</si>
  <si>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</si>
  <si>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</si>
  <si>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</si>
  <si>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</si>
  <si>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</si>
  <si>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</si>
  <si>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</si>
  <si>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</si>
  <si>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</si>
  <si>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</si>
  <si>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</si>
  <si>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</si>
  <si>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</si>
  <si>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</si>
  <si>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</si>
  <si>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</si>
  <si>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</si>
  <si>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</si>
  <si>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</si>
  <si>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</si>
  <si>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</si>
  <si>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</si>
  <si>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</si>
  <si>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</si>
  <si>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</si>
  <si>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</si>
  <si>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</si>
  <si>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</si>
  <si>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</si>
  <si>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</si>
  <si>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</si>
  <si>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</si>
  <si>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</si>
  <si>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</si>
  <si>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</si>
  <si>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</si>
  <si>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</si>
  <si>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</si>
  <si>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</si>
  <si>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</si>
  <si>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</si>
  <si>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</si>
  <si>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</si>
  <si>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</si>
  <si>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</si>
  <si>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</si>
  <si>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</si>
  <si>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</si>
  <si>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</si>
  <si>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</si>
  <si>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</si>
  <si>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</si>
  <si>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</si>
  <si>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</si>
  <si>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</si>
  <si>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</si>
  <si>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</si>
  <si>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</si>
  <si>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</si>
  <si>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</si>
  <si>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</si>
  <si>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</si>
  <si>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</si>
  <si>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</si>
  <si>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</si>
  <si>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</si>
  <si>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</si>
  <si>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</si>
  <si>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</si>
  <si>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</si>
  <si>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</si>
  <si>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</si>
  <si>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</si>
  <si>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</si>
  <si>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</si>
  <si>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</si>
  <si>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</si>
  <si>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</si>
  <si>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</si>
  <si>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</si>
  <si>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</si>
  <si>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</si>
  <si>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</si>
  <si>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</si>
  <si>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</si>
  <si>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</si>
  <si>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</si>
  <si>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</si>
  <si>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</si>
  <si>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</si>
  <si>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</si>
  <si>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</si>
  <si>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</si>
  <si>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</si>
  <si>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</si>
  <si>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</si>
  <si>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</si>
  <si>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</si>
  <si>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</si>
  <si>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</si>
  <si>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</si>
  <si>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</si>
  <si>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</si>
  <si>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</si>
  <si>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</si>
  <si>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</si>
  <si>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</si>
  <si>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</si>
  <si>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</si>
  <si>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</si>
  <si>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</si>
  <si>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</si>
  <si>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</si>
  <si>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</si>
  <si>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</si>
  <si>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</si>
  <si>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</si>
  <si>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</si>
  <si>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</si>
  <si>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</si>
  <si>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</si>
  <si>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</si>
  <si>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</si>
  <si>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</si>
  <si>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</si>
  <si>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</si>
  <si>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</si>
  <si>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</si>
  <si>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</si>
  <si>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</si>
  <si>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</si>
  <si>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</si>
  <si>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</si>
  <si>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</si>
  <si>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</si>
  <si>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</si>
  <si>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</si>
  <si>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</si>
  <si>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</si>
  <si>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</si>
  <si>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</si>
  <si>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</si>
  <si>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</si>
  <si>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</si>
  <si>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</si>
  <si>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</si>
  <si>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</si>
  <si>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</si>
  <si>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</si>
  <si>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</si>
  <si>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</si>
  <si>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</si>
  <si>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</si>
  <si>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</si>
  <si>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</si>
  <si>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</si>
  <si>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</si>
  <si>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</si>
  <si>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</si>
  <si>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</si>
  <si>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</si>
  <si>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</si>
  <si>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</si>
  <si>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</si>
  <si>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</si>
  <si>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</si>
  <si>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</si>
  <si>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</si>
  <si>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</si>
  <si>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</si>
  <si>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</si>
  <si>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</si>
  <si>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</si>
  <si>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</si>
  <si>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</si>
  <si>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</si>
  <si>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</si>
  <si>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</si>
  <si>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</si>
  <si>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</si>
  <si>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</si>
  <si>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</si>
  <si>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</si>
  <si>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</si>
  <si>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</si>
  <si>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</si>
  <si>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</si>
  <si>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</si>
  <si>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</si>
  <si>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</si>
  <si>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</si>
  <si>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</si>
  <si>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</si>
  <si>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</si>
  <si>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</si>
  <si>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</si>
  <si>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</si>
  <si>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</si>
  <si>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</si>
  <si>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</si>
  <si>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</si>
  <si>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</si>
  <si>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</si>
  <si>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</si>
  <si>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</si>
  <si>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</si>
  <si>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</si>
  <si>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</si>
  <si>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</si>
  <si>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</si>
  <si>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</si>
  <si>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</si>
  <si>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</si>
  <si>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</si>
  <si>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</si>
  <si>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</si>
  <si>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</si>
  <si>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</si>
  <si>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</si>
  <si>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</si>
  <si>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</si>
  <si>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</si>
  <si>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</si>
  <si>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</si>
  <si>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</si>
  <si>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</si>
  <si>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</si>
  <si>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</si>
  <si>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</si>
  <si>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</si>
  <si>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</si>
  <si>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</si>
  <si>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</si>
  <si>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</si>
  <si>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</si>
  <si>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</si>
  <si>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</si>
  <si>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</si>
  <si>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</si>
  <si>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</si>
  <si>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</si>
  <si>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</si>
  <si>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</si>
  <si>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</si>
  <si>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</si>
  <si>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</si>
  <si>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</si>
  <si>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</si>
  <si>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</si>
  <si>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</si>
  <si>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</si>
  <si>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</si>
  <si>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</si>
  <si>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</si>
  <si>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</si>
  <si>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</si>
  <si>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</si>
  <si>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</si>
  <si>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</si>
  <si>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</si>
  <si>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</si>
  <si>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</si>
  <si>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</si>
  <si>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</si>
  <si>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</si>
  <si>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</si>
  <si>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</si>
  <si>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</si>
  <si>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</si>
  <si>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</si>
  <si>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</si>
  <si>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</si>
  <si>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</si>
  <si>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</si>
  <si>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</si>
  <si>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</si>
  <si>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</si>
  <si>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</si>
  <si>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</si>
  <si>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</si>
  <si>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</si>
  <si>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</si>
  <si>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</si>
  <si>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</si>
  <si>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</si>
  <si>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</si>
  <si>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</si>
  <si>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</si>
  <si>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</si>
  <si>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</si>
  <si>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</si>
  <si>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</si>
  <si>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</si>
  <si>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</si>
  <si>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</si>
  <si>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</si>
  <si>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</si>
  <si>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</si>
  <si>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</si>
  <si>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</si>
  <si>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</si>
  <si>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</si>
  <si>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</si>
  <si>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</si>
  <si>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</si>
  <si>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</si>
  <si>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</si>
  <si>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</si>
  <si>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</si>
  <si>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</si>
  <si>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</si>
  <si>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</si>
  <si>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</si>
  <si>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</si>
  <si>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</si>
  <si>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</si>
  <si>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</si>
  <si>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</si>
  <si>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</si>
  <si>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</si>
  <si>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</si>
  <si>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</si>
  <si>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</si>
  <si>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</si>
  <si>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</si>
  <si>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</si>
  <si>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</si>
  <si>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</si>
  <si>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</si>
  <si>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</si>
  <si>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</si>
  <si>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</si>
  <si>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</si>
  <si>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</si>
  <si>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</si>
  <si>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</si>
  <si>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</si>
  <si>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</si>
  <si>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</si>
  <si>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</si>
  <si>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</si>
  <si>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</si>
  <si>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</si>
  <si>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</si>
  <si>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</si>
  <si>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</si>
  <si>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</si>
  <si>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</si>
  <si>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</si>
  <si>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</si>
  <si>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</si>
  <si>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</si>
  <si>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</si>
  <si>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</si>
  <si>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</si>
  <si>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</si>
  <si>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</si>
  <si>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</si>
  <si>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</si>
  <si>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</si>
  <si>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</si>
  <si>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</si>
  <si>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</si>
  <si>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</si>
  <si>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</si>
  <si>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</si>
  <si>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</si>
  <si>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</si>
  <si>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</si>
  <si>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</si>
  <si>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</si>
  <si>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</si>
  <si>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</si>
  <si>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</si>
  <si>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</si>
  <si>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</si>
  <si>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</si>
  <si>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</si>
  <si>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</si>
  <si>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</si>
  <si>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</si>
  <si>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</si>
  <si>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</si>
  <si>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</si>
  <si>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</si>
  <si>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</si>
  <si>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</si>
  <si>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</si>
  <si>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</si>
  <si>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</si>
  <si>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</si>
  <si>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</si>
  <si>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</si>
  <si>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</si>
  <si>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</si>
  <si>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</si>
  <si>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</si>
  <si>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</si>
  <si>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</si>
  <si>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</si>
  <si>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</si>
  <si>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</si>
  <si>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</si>
  <si>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</si>
  <si>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</si>
  <si>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</si>
  <si>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</si>
  <si>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</si>
  <si>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</si>
  <si>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</si>
  <si>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</si>
  <si>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</si>
  <si>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</si>
  <si>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</si>
  <si>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</si>
  <si>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</si>
  <si>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</si>
  <si>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</si>
  <si>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</si>
  <si>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</si>
  <si>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</si>
  <si>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</si>
  <si>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</si>
  <si>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</si>
  <si>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</si>
  <si>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</si>
  <si>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</si>
  <si>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</si>
  <si>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</si>
  <si>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</si>
  <si>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</si>
  <si>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</si>
  <si>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</si>
  <si>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</si>
  <si>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</si>
  <si>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</si>
  <si>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</si>
  <si>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</si>
  <si>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</si>
  <si>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</si>
  <si>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</si>
  <si>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</si>
  <si>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</si>
  <si>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</si>
  <si>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</si>
  <si>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</si>
  <si>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</si>
  <si>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</si>
  <si>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</si>
  <si>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</si>
  <si>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</si>
  <si>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</si>
  <si>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</si>
  <si>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</si>
  <si>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</si>
  <si>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</si>
  <si>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</si>
  <si>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</si>
  <si>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</si>
  <si>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</si>
  <si>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</si>
  <si>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</si>
  <si>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</si>
  <si>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</si>
  <si>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</si>
  <si>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</si>
  <si>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</si>
  <si>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</si>
  <si>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</si>
  <si>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</si>
  <si>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</si>
  <si>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</si>
  <si>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</si>
  <si>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</si>
  <si>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</si>
  <si>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</si>
  <si>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</si>
  <si>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</si>
  <si>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</si>
  <si>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</si>
  <si>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</si>
  <si>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</si>
  <si>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</si>
  <si>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</si>
  <si>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</si>
  <si>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</si>
  <si>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</si>
  <si>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</si>
  <si>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</si>
  <si>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</si>
  <si>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</si>
  <si>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</si>
  <si>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</si>
  <si>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</si>
  <si>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</si>
  <si>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</si>
  <si>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</si>
  <si>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</si>
  <si>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</si>
  <si>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</si>
  <si>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</si>
  <si>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</si>
  <si>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</si>
  <si>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</si>
  <si>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</si>
  <si>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</si>
  <si>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</si>
  <si>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</si>
  <si>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</si>
  <si>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</si>
  <si>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</si>
  <si>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</si>
  <si>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</si>
  <si>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</si>
  <si>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</si>
  <si>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</si>
  <si>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</si>
  <si>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</si>
  <si>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</si>
  <si>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</si>
  <si>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</si>
  <si>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</si>
  <si>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</si>
  <si>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</si>
  <si>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</si>
  <si>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</si>
  <si>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</si>
  <si>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</si>
  <si>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</si>
  <si>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</si>
  <si>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</si>
  <si>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</si>
  <si>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</si>
  <si>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</si>
  <si>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</si>
  <si>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</si>
  <si>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</si>
  <si>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</si>
  <si>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</si>
  <si>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</si>
  <si>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</si>
  <si>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</si>
  <si>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</si>
  <si>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</si>
  <si>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</si>
  <si>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</si>
  <si>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</si>
  <si>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</si>
  <si>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</si>
  <si>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</si>
  <si>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</si>
  <si>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</si>
  <si>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</si>
  <si>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</si>
  <si>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</si>
  <si>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</si>
  <si>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</si>
  <si>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</si>
  <si>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</si>
  <si>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</si>
  <si>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</si>
  <si>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</si>
  <si>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</si>
  <si>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</si>
  <si>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</si>
  <si>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</si>
  <si>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</si>
  <si>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</si>
  <si>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</si>
  <si>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</si>
  <si>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</si>
  <si>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</si>
  <si>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</si>
  <si>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</si>
  <si>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</si>
  <si>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</si>
  <si>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</si>
  <si>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</si>
  <si>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</si>
  <si>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</si>
  <si>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</si>
  <si>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</si>
  <si>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</si>
  <si>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</si>
  <si>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</si>
  <si>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</si>
  <si>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</si>
  <si>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</si>
  <si>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</si>
  <si>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</si>
  <si>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</si>
  <si>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</si>
  <si>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</si>
  <si>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</si>
  <si>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</si>
  <si>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</si>
  <si>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</si>
  <si>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</si>
  <si>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</si>
  <si>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</si>
  <si>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</si>
  <si>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</si>
  <si>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</si>
  <si>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</si>
  <si>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</si>
  <si>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</si>
  <si>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</si>
  <si>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</si>
  <si>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</si>
  <si>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</si>
  <si>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</si>
  <si>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</si>
  <si>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</si>
  <si>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</si>
  <si>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</si>
  <si>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</si>
  <si>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</si>
  <si>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</si>
  <si>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</si>
  <si>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</si>
  <si>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</si>
  <si>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</si>
  <si>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</si>
  <si>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</si>
  <si>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</si>
  <si>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</si>
  <si>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</si>
  <si>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</si>
  <si>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</si>
  <si>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</si>
  <si>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</si>
  <si>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</si>
  <si>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</si>
  <si>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</si>
  <si>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</si>
  <si>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</si>
  <si>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</si>
  <si>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</si>
  <si>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</si>
  <si>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</si>
  <si>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</si>
  <si>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</si>
  <si>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</si>
  <si>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</si>
  <si>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</si>
  <si>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</si>
  <si>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</si>
  <si>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</si>
  <si>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</si>
  <si>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</si>
  <si>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</si>
  <si>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</si>
  <si>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</si>
  <si>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</si>
  <si>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</si>
  <si>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</si>
  <si>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</si>
  <si>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</si>
  <si>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</si>
  <si>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</si>
  <si>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</si>
  <si>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</si>
  <si>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</si>
  <si>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</si>
  <si>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</si>
  <si>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</si>
  <si>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</si>
  <si>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</si>
  <si>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</si>
  <si>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</si>
  <si>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</si>
  <si>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</si>
  <si>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</si>
  <si>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</si>
  <si>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</si>
  <si>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</si>
  <si>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</si>
  <si>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</si>
  <si>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</si>
  <si>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</si>
  <si>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</si>
  <si>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</si>
  <si>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</si>
  <si>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</si>
  <si>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</si>
  <si>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</si>
  <si>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</si>
  <si>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</si>
  <si>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</si>
  <si>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</si>
  <si>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</si>
  <si>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</si>
  <si>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</si>
  <si>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</si>
  <si>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</si>
  <si>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</si>
  <si>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</si>
  <si>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</si>
  <si>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</si>
  <si>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</si>
  <si>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</si>
  <si>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</si>
  <si>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</si>
  <si>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</si>
  <si>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</si>
  <si>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</si>
  <si>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</si>
  <si>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</si>
  <si>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</si>
  <si>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</si>
  <si>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</si>
  <si>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</si>
  <si>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</si>
  <si>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</si>
  <si>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</si>
  <si>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</si>
  <si>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</si>
  <si>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</si>
  <si>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</si>
  <si>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</si>
  <si>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</si>
  <si>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</si>
  <si>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</si>
  <si>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</si>
  <si>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</si>
  <si>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</si>
  <si>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</si>
  <si>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</si>
  <si>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</si>
  <si>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</si>
  <si>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</si>
  <si>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</si>
  <si>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</si>
  <si>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</si>
  <si>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</si>
  <si>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</si>
  <si>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</si>
  <si>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</si>
  <si>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</si>
  <si>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</si>
  <si>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</si>
  <si>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</si>
  <si>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</si>
  <si>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</si>
  <si>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</si>
  <si>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</si>
  <si>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</si>
  <si>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</si>
  <si>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</si>
  <si>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</si>
  <si>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</si>
  <si>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</si>
  <si>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</si>
  <si>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</si>
  <si>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</si>
  <si>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</si>
  <si>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</si>
  <si>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</si>
  <si>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</si>
  <si>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</si>
  <si>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</si>
  <si>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</si>
  <si>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</si>
  <si>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</si>
  <si>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</si>
  <si>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</si>
  <si>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</si>
  <si>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</si>
  <si>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</si>
  <si>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</si>
  <si>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</si>
  <si>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</si>
  <si>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</si>
  <si>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</si>
  <si>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</si>
  <si>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</si>
  <si>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</si>
  <si>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</si>
  <si>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</si>
  <si>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</si>
  <si>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</si>
  <si>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</si>
  <si>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</si>
  <si>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</si>
  <si>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</si>
  <si>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</si>
  <si>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</si>
  <si>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</si>
  <si>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</si>
  <si>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</si>
  <si>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</si>
  <si>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</si>
  <si>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</si>
  <si>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</si>
  <si>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</si>
  <si>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</si>
  <si>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</si>
  <si>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</si>
  <si>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</si>
  <si>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</si>
  <si>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</si>
  <si>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</si>
  <si>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</si>
  <si>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</si>
  <si>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</si>
  <si>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</si>
  <si>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</si>
  <si>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</si>
  <si>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</si>
  <si>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</si>
  <si>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</si>
  <si>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</si>
  <si>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</si>
  <si>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</si>
  <si>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</si>
  <si>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</si>
  <si>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</si>
  <si>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</si>
  <si>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</si>
  <si>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</si>
  <si>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</si>
  <si>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</si>
  <si>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</si>
  <si>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</si>
  <si>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</si>
  <si>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</si>
  <si>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</si>
  <si>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</si>
  <si>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</si>
  <si>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</si>
  <si>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</si>
  <si>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</si>
  <si>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</si>
  <si>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</si>
  <si>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</si>
  <si>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</si>
  <si>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</si>
  <si>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</si>
  <si>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</si>
  <si>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</si>
  <si>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</si>
  <si>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</si>
  <si>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</si>
  <si>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</si>
  <si>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</si>
  <si>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</si>
  <si>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</si>
  <si>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</si>
  <si>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</si>
  <si>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</si>
  <si>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</si>
  <si>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</si>
  <si>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</si>
  <si>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</si>
  <si>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</si>
  <si>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</si>
  <si>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</si>
  <si>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</si>
  <si>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</si>
  <si>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</si>
  <si>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</si>
  <si>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</si>
  <si>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</si>
  <si>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</si>
  <si>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</si>
  <si>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</si>
  <si>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</si>
  <si>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</si>
  <si>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</si>
  <si>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</si>
  <si>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</si>
  <si>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</si>
  <si>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</si>
  <si>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</si>
  <si>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</si>
  <si>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</si>
  <si>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</si>
  <si>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</si>
  <si>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</si>
  <si>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</si>
  <si>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</si>
  <si>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</si>
  <si>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</si>
  <si>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</si>
  <si>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</si>
  <si>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</si>
  <si>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</si>
  <si>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</si>
  <si>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</si>
  <si>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</si>
  <si>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</si>
  <si>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</si>
  <si>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</si>
  <si>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</si>
  <si>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</si>
  <si>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</si>
  <si>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</si>
  <si>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</si>
  <si>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</si>
  <si>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</si>
  <si>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</si>
  <si>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</si>
  <si>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</si>
  <si>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</si>
  <si>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</si>
  <si>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</si>
  <si>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</si>
  <si>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</si>
  <si>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</si>
  <si>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</si>
  <si>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</si>
  <si>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</si>
  <si>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</si>
  <si>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</si>
  <si>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</si>
  <si>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</si>
  <si>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</si>
  <si>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</si>
  <si>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</si>
  <si>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</si>
  <si>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</si>
  <si>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</si>
  <si>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</si>
  <si>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</si>
  <si>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</si>
  <si>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</si>
  <si>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</si>
  <si>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</si>
  <si>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</si>
  <si>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</si>
  <si>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</si>
  <si>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</si>
  <si>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</si>
  <si>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</si>
  <si>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</si>
  <si>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</si>
  <si>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</si>
  <si>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</si>
  <si>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</si>
  <si>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</si>
  <si>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</si>
  <si>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</si>
  <si>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</si>
  <si>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</si>
  <si>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</si>
  <si>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</si>
  <si>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</si>
  <si>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</si>
  <si>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</si>
  <si>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</si>
  <si>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</si>
  <si>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</si>
  <si>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</si>
  <si>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</si>
  <si>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</si>
  <si>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</si>
  <si>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</si>
  <si>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</si>
  <si>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</si>
  <si>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</si>
  <si>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</si>
  <si>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</si>
  <si>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</si>
  <si>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</si>
  <si>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</si>
  <si>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</si>
  <si>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</si>
  <si>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</si>
  <si>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</si>
  <si>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</si>
  <si>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</si>
  <si>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</si>
  <si>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</si>
  <si>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</si>
  <si>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</si>
  <si>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</si>
  <si>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</si>
  <si>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</si>
  <si>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</si>
  <si>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</si>
  <si>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</si>
  <si>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</si>
  <si>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</si>
  <si>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</si>
  <si>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</si>
  <si>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</si>
  <si>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</si>
  <si>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</si>
  <si>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</si>
  <si>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</si>
  <si>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</si>
  <si>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</si>
  <si>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</si>
  <si>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</si>
  <si>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</si>
  <si>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</si>
  <si>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</si>
  <si>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</si>
  <si>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</si>
  <si>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</si>
  <si>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</si>
  <si>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</si>
  <si>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</si>
  <si>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</si>
  <si>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</si>
  <si>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</si>
  <si>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</si>
  <si>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</si>
  <si>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</si>
  <si>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</si>
  <si>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</si>
  <si>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</si>
  <si>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</si>
  <si>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</si>
  <si>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</si>
  <si>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</si>
  <si>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</si>
  <si>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</si>
  <si>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</si>
  <si>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</si>
  <si>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</si>
  <si>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</si>
  <si>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</si>
  <si>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</si>
  <si>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</si>
  <si>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</si>
  <si>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</si>
  <si>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</si>
  <si>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</si>
  <si>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</si>
  <si>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</si>
  <si>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</si>
  <si>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</si>
  <si>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</si>
  <si>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</si>
  <si>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</si>
  <si>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</si>
  <si>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</si>
  <si>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</si>
  <si>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</si>
  <si>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</si>
  <si>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</si>
  <si>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</si>
  <si>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</si>
  <si>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</si>
  <si>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</si>
  <si>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</si>
  <si>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</si>
  <si>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</si>
  <si>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</si>
  <si>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</si>
  <si>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</si>
  <si>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</si>
  <si>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</si>
  <si>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</si>
  <si>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</si>
  <si>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</si>
  <si>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</si>
  <si>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</si>
  <si>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</si>
  <si>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</si>
  <si>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</si>
  <si>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</si>
  <si>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</si>
  <si>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</si>
  <si>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</si>
  <si>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</si>
  <si>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</si>
  <si>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</si>
  <si>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</si>
  <si>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</si>
  <si>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</si>
  <si>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</si>
  <si>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</si>
  <si>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</si>
  <si>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</si>
  <si>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</si>
  <si>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</si>
  <si>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</si>
  <si>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</si>
  <si>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</si>
  <si>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</si>
  <si>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</si>
  <si>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</si>
  <si>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</si>
  <si>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</si>
  <si>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</si>
  <si>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</si>
  <si>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</si>
  <si>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</si>
  <si>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</si>
  <si>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</si>
  <si>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</si>
  <si>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</si>
  <si>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</si>
  <si>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</si>
  <si>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</si>
  <si>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</si>
  <si>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</si>
  <si>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</si>
  <si>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</si>
  <si>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</si>
  <si>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</si>
  <si>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</si>
  <si>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</si>
  <si>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</si>
  <si>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</si>
  <si>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</si>
  <si>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</si>
  <si>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</si>
  <si>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</si>
  <si>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</si>
  <si>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</si>
  <si>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</si>
  <si>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</si>
  <si>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</si>
  <si>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</si>
  <si>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</si>
  <si>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</si>
  <si>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</si>
  <si>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</si>
  <si>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</si>
  <si>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</si>
  <si>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</si>
  <si>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</si>
  <si>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</si>
  <si>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</si>
  <si>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</si>
  <si>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</si>
  <si>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</si>
  <si>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</si>
  <si>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</si>
  <si>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</si>
  <si>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</si>
  <si>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</si>
  <si>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</si>
  <si>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</si>
  <si>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</si>
  <si>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</si>
  <si>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</si>
  <si>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</si>
  <si>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</si>
  <si>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</si>
  <si>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</si>
  <si>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</si>
  <si>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</si>
  <si>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</si>
  <si>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</si>
  <si>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</si>
  <si>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</si>
  <si>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</si>
  <si>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</si>
  <si>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</si>
  <si>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</si>
  <si>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</si>
  <si>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</si>
  <si>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</si>
  <si>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</si>
  <si>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</si>
  <si>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</si>
  <si>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</si>
  <si>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</si>
  <si>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</si>
  <si>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</si>
  <si>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</si>
  <si>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</si>
  <si>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</si>
  <si>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</si>
  <si>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</si>
  <si>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</si>
  <si>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</si>
  <si>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</si>
  <si>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</si>
  <si>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</si>
  <si>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</si>
  <si>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</si>
  <si>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</si>
  <si>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</si>
  <si>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</si>
  <si>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</si>
  <si>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</si>
  <si>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</si>
  <si>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</si>
  <si>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</si>
  <si>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</si>
  <si>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</si>
  <si>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</si>
  <si>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</si>
  <si>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</si>
  <si>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</si>
  <si>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</si>
  <si>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</si>
  <si>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</si>
  <si>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</si>
  <si>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</si>
  <si>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</si>
  <si>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</si>
  <si>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</si>
  <si>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</si>
  <si>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</si>
  <si>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</si>
  <si>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</si>
  <si>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</si>
  <si>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</si>
  <si>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</si>
  <si>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</si>
  <si>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</si>
  <si>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</si>
  <si>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</si>
  <si>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</si>
  <si>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</si>
  <si>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</si>
  <si>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</si>
  <si>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</si>
  <si>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</si>
  <si>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</si>
  <si>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</si>
  <si>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</si>
  <si>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</si>
  <si>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</si>
  <si>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</si>
  <si>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</si>
  <si>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</si>
  <si>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</si>
  <si>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</si>
  <si>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</si>
  <si>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</si>
  <si>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</si>
  <si>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</si>
  <si>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</si>
  <si>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</si>
  <si>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</si>
  <si>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</si>
  <si>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</si>
  <si>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</si>
  <si>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</si>
  <si>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</si>
  <si>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</si>
  <si>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</si>
  <si>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</si>
  <si>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</si>
  <si>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</si>
  <si>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</si>
  <si>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</si>
  <si>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</si>
  <si>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</si>
  <si>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</si>
  <si>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</si>
  <si>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</si>
  <si>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</si>
  <si>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</si>
  <si>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</si>
  <si>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</si>
  <si>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</si>
  <si>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</si>
  <si>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</si>
  <si>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</si>
  <si>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</si>
  <si>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</si>
  <si>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</si>
  <si>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</si>
  <si>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</si>
  <si>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</si>
  <si>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</si>
  <si>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</si>
  <si>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</si>
  <si>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</si>
  <si>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</si>
  <si>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</si>
  <si>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</si>
  <si>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</si>
  <si>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</si>
  <si>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</si>
  <si>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</si>
  <si>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</si>
  <si>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</si>
  <si>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</si>
  <si>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</si>
  <si>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</si>
  <si>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</si>
  <si>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</si>
  <si>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</si>
  <si>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</si>
  <si>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</si>
  <si>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</si>
  <si>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</si>
  <si>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</si>
  <si>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</si>
  <si>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</si>
  <si>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</si>
  <si>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</si>
  <si>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</si>
  <si>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</si>
  <si>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</si>
  <si>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</si>
  <si>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</si>
  <si>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</si>
  <si>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</si>
  <si>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</si>
  <si>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</si>
  <si>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</si>
  <si>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</si>
  <si>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</si>
  <si>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</si>
  <si>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</si>
  <si>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</si>
  <si>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</si>
  <si>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</si>
  <si>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</si>
  <si>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</si>
  <si>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</si>
  <si>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</si>
  <si>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</si>
  <si>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</si>
  <si>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</si>
  <si>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</si>
  <si>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</si>
  <si>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</si>
  <si>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</si>
  <si>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</si>
  <si>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</si>
  <si>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</si>
  <si>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</si>
  <si>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</si>
  <si>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</si>
  <si>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</si>
  <si>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</si>
  <si>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</si>
  <si>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</si>
  <si>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</si>
  <si>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</si>
  <si>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</si>
  <si>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</si>
  <si>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</si>
  <si>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</si>
  <si>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</si>
  <si>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</si>
  <si>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</si>
  <si>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</si>
  <si>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</si>
  <si>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</si>
  <si>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</si>
  <si>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</si>
  <si>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</si>
  <si>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</si>
  <si>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</si>
  <si>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</si>
  <si>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</si>
  <si>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</si>
  <si>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</si>
  <si>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</si>
  <si>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</si>
  <si>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</si>
  <si>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</si>
  <si>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</si>
  <si>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</si>
  <si>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</si>
  <si>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</si>
  <si>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</si>
  <si>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</si>
  <si>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</si>
  <si>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</si>
  <si>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</si>
  <si>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</si>
  <si>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</si>
  <si>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</si>
  <si>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</si>
  <si>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</si>
  <si>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</si>
  <si>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</si>
  <si>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</si>
  <si>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</si>
  <si>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</si>
  <si>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</si>
  <si>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</si>
  <si>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</si>
  <si>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</si>
  <si>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</si>
  <si>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</si>
  <si>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</si>
  <si>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</si>
  <si>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</si>
  <si>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</si>
  <si>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</si>
  <si>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</si>
  <si>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</si>
  <si>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</si>
  <si>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</si>
  <si>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</si>
  <si>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</si>
  <si>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</si>
  <si>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</si>
  <si>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</si>
  <si>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</si>
  <si>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</si>
  <si>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</si>
  <si>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</si>
  <si>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</si>
  <si>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</si>
  <si>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</si>
  <si>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</si>
  <si>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</si>
  <si>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</si>
  <si>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</si>
  <si>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</si>
  <si>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</si>
  <si>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</si>
  <si>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</si>
  <si>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</si>
  <si>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</si>
  <si>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</si>
  <si>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</si>
  <si>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</si>
  <si>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</si>
  <si>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</si>
  <si>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</si>
  <si>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</si>
  <si>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</si>
  <si>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</si>
  <si>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</si>
  <si>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</si>
  <si>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</si>
  <si>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</si>
  <si>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</si>
  <si>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</si>
  <si>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</si>
  <si>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</si>
  <si>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</si>
  <si>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</si>
  <si>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</si>
  <si>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</si>
  <si>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</si>
  <si>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</si>
  <si>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</si>
  <si>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</si>
  <si>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</si>
  <si>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</si>
  <si>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</si>
  <si>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</si>
  <si>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</si>
  <si>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</si>
  <si>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</si>
  <si>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</si>
  <si>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</si>
  <si>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</si>
  <si>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</si>
  <si>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</si>
  <si>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</si>
  <si>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</si>
  <si>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</si>
  <si>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</si>
  <si>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</si>
  <si>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</si>
  <si>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</si>
  <si>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</si>
  <si>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</si>
  <si>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</si>
  <si>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</si>
  <si>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</si>
  <si>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</si>
  <si>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</si>
  <si>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</si>
  <si>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</si>
  <si>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</si>
  <si>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</si>
  <si>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</si>
  <si>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</si>
  <si>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</si>
  <si>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</si>
  <si>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</si>
  <si>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</si>
  <si>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</si>
  <si>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</si>
  <si>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</si>
  <si>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</si>
  <si>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</si>
  <si>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</si>
  <si>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</si>
  <si>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</si>
  <si>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</si>
  <si>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</si>
  <si>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</si>
  <si>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</si>
  <si>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</si>
  <si>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</si>
  <si>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</si>
  <si>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</si>
  <si>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</si>
  <si>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</si>
  <si>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</si>
  <si>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</si>
  <si>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</si>
  <si>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</si>
  <si>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</si>
  <si>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</si>
  <si>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</si>
  <si>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</si>
  <si>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</si>
  <si>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</si>
  <si>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</si>
  <si>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</si>
  <si>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</si>
  <si>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</si>
  <si>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</si>
  <si>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</si>
  <si>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</si>
  <si>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</si>
  <si>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</si>
  <si>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</si>
  <si>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</si>
  <si>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</si>
  <si>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</si>
  <si>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</si>
  <si>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</si>
  <si>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</si>
  <si>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</si>
  <si>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</si>
  <si>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</si>
  <si>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</si>
  <si>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</si>
  <si>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</si>
  <si>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</si>
  <si>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</si>
  <si>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</si>
  <si>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</si>
  <si>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</si>
  <si>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</si>
  <si>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</si>
  <si>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</si>
  <si>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</si>
  <si>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</si>
  <si>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</si>
  <si>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</si>
  <si>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</si>
  <si>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</si>
  <si>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</si>
  <si>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</si>
  <si>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</si>
  <si>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</si>
  <si>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</si>
  <si>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</si>
  <si>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</si>
  <si>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</si>
  <si>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</si>
  <si>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</si>
  <si>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</si>
  <si>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</si>
  <si>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</si>
  <si>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</si>
  <si>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</si>
  <si>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</si>
  <si>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</si>
  <si>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</si>
  <si>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</si>
  <si>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</si>
  <si>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</si>
  <si>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</si>
  <si>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</si>
  <si>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</si>
  <si>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</si>
  <si>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</si>
  <si>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</si>
  <si>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</si>
  <si>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</si>
  <si>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</si>
  <si>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</si>
  <si>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</si>
  <si>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</si>
  <si>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</si>
  <si>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</si>
  <si>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</si>
  <si>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</si>
  <si>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</si>
  <si>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</si>
  <si>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</si>
  <si>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</si>
  <si>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</si>
  <si>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</si>
  <si>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</si>
  <si>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</si>
  <si>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</si>
  <si>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</si>
  <si>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</si>
  <si>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</si>
  <si>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</si>
  <si>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</si>
  <si>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</si>
  <si>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</si>
  <si>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</si>
  <si>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</si>
  <si>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</si>
  <si>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</si>
  <si>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</si>
  <si>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</si>
  <si>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</si>
  <si>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</si>
  <si>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</si>
  <si>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</si>
  <si>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</si>
  <si>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</si>
  <si>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</si>
  <si>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</si>
  <si>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</si>
  <si>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</si>
  <si>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</si>
  <si>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</si>
  <si>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</si>
  <si>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</si>
  <si>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</si>
  <si>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</si>
  <si>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</si>
  <si>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</si>
  <si>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</si>
  <si>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</si>
  <si>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</si>
  <si>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</si>
  <si>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</si>
  <si>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</si>
  <si>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</si>
  <si>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</si>
  <si>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</si>
  <si>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</si>
  <si>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</si>
  <si>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</si>
  <si>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</si>
  <si>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</si>
  <si>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</si>
  <si>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</si>
  <si>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</si>
  <si>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</si>
  <si>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</si>
  <si>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</si>
  <si>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</si>
  <si>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</si>
  <si>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</si>
  <si>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</si>
  <si>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</si>
  <si>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</si>
  <si>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</si>
  <si>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</si>
  <si>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</si>
  <si>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</si>
  <si>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</si>
  <si>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</si>
  <si>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</si>
  <si>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</si>
  <si>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</si>
  <si>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</si>
  <si>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</si>
  <si>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</si>
  <si>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</si>
  <si>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</si>
  <si>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</si>
  <si>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</si>
  <si>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</si>
  <si>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</si>
  <si>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</si>
  <si>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</si>
  <si>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</si>
  <si>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</si>
  <si>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</si>
  <si>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</si>
  <si>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</si>
  <si>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</si>
  <si>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</si>
  <si>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</si>
  <si>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</si>
  <si>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</si>
  <si>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</si>
  <si>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</si>
  <si>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</si>
  <si>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</si>
  <si>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</si>
  <si>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</si>
  <si>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</si>
  <si>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</si>
  <si>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</si>
  <si>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</si>
  <si>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</si>
  <si>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</si>
  <si>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</si>
  <si>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</si>
  <si>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</si>
  <si>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</si>
  <si>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</si>
  <si>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</si>
  <si>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</si>
  <si>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</si>
  <si>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</si>
  <si>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</si>
  <si>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</si>
  <si>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</si>
  <si>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</si>
  <si>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</si>
  <si>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</si>
  <si>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</si>
  <si>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</si>
  <si>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</si>
  <si>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</si>
  <si>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</si>
  <si>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</si>
  <si>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</si>
  <si>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</si>
  <si>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</si>
  <si>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</si>
  <si>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</si>
  <si>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</si>
  <si>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</si>
  <si>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</si>
  <si>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</si>
  <si>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</si>
  <si>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</si>
  <si>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</si>
  <si>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</si>
  <si>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</si>
  <si>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</si>
  <si>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</si>
  <si>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</si>
  <si>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</si>
  <si>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</si>
  <si>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</si>
  <si>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</si>
  <si>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</si>
  <si>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</si>
  <si>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</si>
  <si>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</si>
  <si>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</si>
  <si>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</si>
  <si>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</si>
  <si>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</si>
  <si>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</si>
  <si>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</si>
  <si>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</si>
  <si>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</si>
  <si>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</si>
  <si>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</si>
  <si>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</si>
  <si>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</si>
  <si>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</si>
  <si>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</si>
  <si>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</si>
  <si>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</si>
  <si>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</si>
  <si>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</si>
  <si>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</si>
  <si>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</si>
  <si>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</si>
  <si>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</si>
  <si>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</si>
  <si>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</si>
  <si>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</si>
  <si>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</si>
  <si>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</si>
  <si>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</si>
  <si>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</si>
  <si>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</si>
  <si>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</si>
  <si>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</si>
  <si>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</si>
  <si>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</si>
  <si>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</si>
  <si>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</si>
  <si>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</si>
  <si>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</si>
  <si>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</si>
  <si>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</si>
  <si>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</si>
  <si>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</si>
  <si>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</si>
  <si>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</si>
  <si>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</si>
  <si>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</si>
  <si>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</si>
  <si>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</si>
  <si>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</si>
  <si>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</si>
  <si>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</si>
  <si>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</si>
  <si>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</si>
  <si>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</si>
  <si>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</si>
  <si>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</si>
  <si>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</si>
  <si>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</si>
  <si>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</si>
  <si>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</si>
  <si>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</si>
  <si>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</si>
  <si>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</si>
  <si>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</si>
  <si>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</si>
  <si>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</si>
  <si>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</si>
  <si>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</si>
  <si>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</si>
  <si>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</si>
  <si>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</si>
  <si>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</si>
  <si>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</si>
  <si>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</si>
  <si>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</si>
  <si>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</si>
  <si>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</si>
  <si>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</si>
  <si>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</si>
  <si>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</si>
  <si>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</si>
  <si>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</si>
  <si>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</si>
  <si>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</si>
  <si>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</si>
  <si>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</si>
  <si>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</si>
  <si>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</si>
  <si>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</si>
  <si>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</si>
  <si>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</si>
  <si>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</si>
  <si>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</si>
  <si>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</si>
  <si>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</si>
  <si>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</si>
  <si>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</si>
  <si>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</si>
  <si>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</si>
  <si>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</si>
  <si>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</si>
  <si>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</si>
  <si>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</si>
  <si>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</si>
  <si>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</si>
  <si>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</si>
  <si>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</si>
  <si>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</si>
  <si>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</si>
  <si>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</si>
  <si>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</si>
  <si>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</si>
  <si>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</si>
  <si>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</si>
  <si>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</si>
  <si>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</si>
  <si>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</si>
  <si>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</si>
  <si>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</si>
  <si>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</si>
  <si>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</si>
  <si>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</si>
  <si>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</si>
  <si>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</si>
  <si>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</si>
  <si>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</si>
  <si>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</si>
  <si>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</si>
  <si>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</si>
  <si>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</si>
  <si>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</si>
  <si>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</si>
  <si>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</si>
  <si>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</si>
  <si>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</si>
  <si>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</si>
  <si>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</si>
  <si>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</si>
  <si>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</si>
  <si>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</si>
  <si>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</si>
  <si>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</si>
  <si>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</si>
  <si>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</si>
  <si>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</si>
  <si>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</si>
  <si>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</si>
  <si>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</si>
  <si>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</si>
  <si>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</si>
  <si>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</si>
  <si>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</si>
  <si>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</si>
  <si>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</si>
  <si>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</si>
  <si>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</si>
  <si>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</si>
  <si>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</si>
  <si>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</si>
  <si>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</si>
  <si>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</si>
  <si>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</si>
  <si>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</si>
  <si>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</si>
  <si>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</si>
  <si>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</si>
  <si>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</si>
  <si>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</si>
  <si>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</si>
  <si>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</si>
  <si>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</si>
  <si>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</si>
  <si>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</si>
  <si>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</si>
  <si>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</si>
  <si>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</si>
  <si>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</si>
  <si>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</si>
  <si>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</si>
  <si>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</si>
  <si>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</si>
  <si>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</si>
  <si>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</si>
  <si>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</si>
  <si>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</si>
  <si>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</si>
  <si>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</si>
  <si>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</si>
  <si>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</si>
  <si>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</si>
  <si>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</si>
  <si>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</si>
  <si>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</si>
  <si>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</si>
  <si>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</si>
  <si>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</si>
  <si>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</si>
  <si>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</si>
  <si>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</si>
  <si>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</si>
  <si>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</si>
  <si>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</si>
  <si>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</si>
  <si>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</si>
  <si>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</si>
  <si>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</si>
  <si>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</si>
  <si>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</si>
  <si>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</si>
  <si>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</si>
  <si>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</si>
  <si>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</si>
  <si>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</si>
  <si>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</si>
  <si>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</si>
  <si>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</si>
  <si>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</si>
  <si>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</si>
  <si>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</si>
  <si>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</si>
  <si>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</si>
  <si>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</si>
  <si>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</si>
  <si>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</si>
  <si>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</si>
  <si>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</si>
  <si>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</si>
  <si>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</si>
  <si>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</si>
  <si>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</si>
  <si>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</si>
  <si>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</si>
  <si>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</si>
  <si>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</si>
  <si>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</si>
  <si>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</si>
  <si>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</si>
  <si>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</si>
  <si>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</si>
  <si>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</si>
  <si>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</si>
  <si>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</si>
  <si>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</si>
  <si>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</si>
  <si>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</si>
  <si>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</si>
  <si>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</si>
  <si>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</si>
  <si>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</si>
  <si>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</si>
  <si>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</si>
  <si>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</si>
  <si>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</si>
  <si>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</si>
  <si>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</si>
  <si>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</si>
  <si>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</si>
  <si>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</si>
  <si>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</si>
  <si>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</si>
  <si>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</si>
  <si>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</si>
  <si>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</si>
  <si>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</si>
  <si>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</si>
  <si>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</si>
  <si>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</si>
  <si>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</si>
  <si>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</si>
  <si>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</si>
  <si>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</si>
  <si>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</si>
  <si>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</si>
  <si>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</si>
  <si>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</si>
  <si>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</si>
  <si>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</si>
  <si>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</si>
  <si>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</si>
  <si>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</si>
  <si>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</si>
  <si>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</si>
  <si>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</si>
  <si>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</si>
  <si>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</si>
  <si>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</si>
  <si>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</si>
  <si>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</si>
  <si>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</si>
  <si>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</si>
  <si>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</si>
  <si>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</si>
  <si>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</si>
  <si>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</si>
  <si>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</si>
  <si>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</si>
  <si>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</si>
  <si>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</si>
  <si>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</si>
  <si>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</si>
  <si>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</si>
  <si>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</si>
  <si>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</si>
  <si>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</si>
  <si>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</si>
  <si>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</si>
  <si>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</si>
  <si>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</si>
  <si>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</si>
  <si>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</si>
  <si>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</si>
  <si>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</si>
  <si>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</si>
  <si>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</si>
  <si>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</si>
  <si>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</si>
  <si>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</si>
  <si>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</si>
  <si>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</si>
  <si>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</si>
  <si>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</si>
  <si>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</si>
  <si>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</si>
  <si>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</si>
  <si>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</si>
  <si>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</si>
  <si>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</si>
  <si>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</si>
  <si>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</si>
  <si>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</si>
  <si>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</si>
  <si>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</si>
  <si>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</si>
  <si>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</si>
  <si>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</si>
  <si>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</si>
  <si>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</si>
  <si>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</si>
  <si>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</si>
  <si>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</si>
  <si>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</si>
  <si>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</si>
  <si>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</si>
  <si>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</si>
  <si>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</si>
  <si>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</si>
  <si>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</si>
  <si>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</si>
  <si>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</si>
  <si>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</si>
  <si>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</si>
  <si>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</si>
  <si>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</si>
  <si>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</si>
  <si>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</si>
  <si>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</si>
  <si>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</si>
  <si>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</si>
  <si>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</si>
  <si>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</si>
  <si>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</si>
  <si>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</si>
  <si>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</si>
  <si>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</si>
  <si>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</si>
  <si>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</si>
  <si>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</si>
  <si>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</si>
  <si>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</si>
  <si>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</si>
  <si>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</si>
  <si>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</si>
  <si>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</si>
  <si>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</si>
  <si>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</si>
  <si>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</si>
  <si>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</si>
  <si>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</si>
  <si>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</si>
  <si>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</si>
  <si>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</si>
  <si>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</si>
  <si>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</si>
  <si>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</si>
  <si>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</si>
  <si>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</si>
  <si>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</si>
  <si>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</si>
  <si>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</si>
  <si>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</si>
  <si>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</si>
  <si>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</si>
  <si>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</si>
  <si>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</si>
  <si>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</si>
  <si>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</si>
  <si>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</si>
  <si>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</si>
  <si>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</si>
  <si>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</si>
  <si>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</si>
  <si>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</si>
  <si>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</si>
  <si>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</si>
  <si>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</si>
  <si>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</si>
  <si>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</si>
  <si>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</si>
  <si>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</si>
  <si>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</si>
  <si>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</si>
  <si>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</si>
  <si>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</si>
  <si>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</si>
  <si>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</si>
  <si>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</si>
  <si>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</si>
  <si>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</si>
  <si>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</si>
  <si>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</si>
  <si>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</si>
  <si>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</si>
  <si>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</si>
  <si>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</si>
  <si>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</si>
  <si>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</si>
  <si>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</si>
  <si>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</si>
  <si>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</si>
  <si>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</si>
  <si>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</si>
  <si>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</si>
  <si>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</si>
  <si>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</si>
  <si>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</si>
  <si>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</si>
  <si>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</si>
  <si>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</si>
  <si>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</si>
  <si>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</si>
  <si>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</si>
  <si>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</si>
  <si>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</si>
  <si>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</si>
  <si>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</si>
  <si>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</si>
  <si>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</si>
  <si>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</si>
  <si>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</si>
  <si>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</si>
  <si>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</si>
  <si>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</si>
  <si>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</si>
  <si>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</si>
  <si>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</si>
  <si>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</si>
  <si>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</si>
  <si>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</si>
  <si>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</si>
  <si>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</si>
  <si>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</si>
  <si>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</si>
  <si>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</si>
  <si>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</si>
  <si>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</si>
  <si>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</si>
  <si>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</si>
  <si>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</si>
  <si>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</si>
  <si>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</si>
  <si>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</si>
  <si>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</si>
  <si>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</si>
  <si>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</si>
  <si>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</si>
  <si>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</si>
  <si>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</si>
  <si>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</si>
  <si>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</si>
  <si>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</si>
  <si>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</si>
  <si>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</si>
  <si>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</si>
  <si>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</si>
  <si>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</si>
  <si>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</si>
  <si>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</si>
  <si>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</si>
  <si>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</si>
  <si>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</si>
  <si>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</si>
  <si>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</si>
  <si>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</si>
  <si>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</si>
  <si>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</si>
  <si>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</si>
  <si>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</si>
  <si>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</si>
  <si>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</si>
  <si>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</si>
  <si>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</si>
  <si>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</si>
  <si>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</si>
  <si>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</si>
  <si>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</si>
  <si>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</si>
  <si>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</si>
  <si>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</si>
  <si>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</si>
  <si>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</si>
  <si>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</si>
  <si>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</si>
  <si>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</si>
  <si>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</si>
  <si>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</si>
  <si>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</si>
  <si>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</si>
  <si>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</si>
  <si>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</si>
  <si>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</si>
  <si>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</si>
  <si>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</si>
  <si>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</si>
  <si>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</si>
  <si>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</si>
  <si>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</si>
  <si>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</si>
  <si>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</si>
  <si>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</si>
  <si>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</si>
  <si>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</si>
  <si>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</si>
  <si>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</si>
  <si>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</si>
  <si>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</si>
  <si>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</si>
  <si>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</si>
  <si>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</si>
  <si>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</si>
  <si>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</si>
  <si>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</si>
  <si>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</si>
  <si>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</si>
  <si>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</si>
  <si>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</si>
  <si>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</si>
  <si>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</si>
  <si>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</si>
  <si>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</si>
  <si>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</si>
  <si>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</si>
  <si>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</si>
  <si>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</si>
  <si>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</si>
  <si>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</si>
  <si>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</si>
  <si>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</si>
  <si>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</si>
  <si>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</si>
  <si>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</si>
  <si>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</si>
  <si>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</si>
  <si>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</si>
  <si>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</si>
  <si>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</si>
  <si>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</si>
  <si>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</si>
  <si>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</si>
  <si>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</si>
  <si>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</si>
  <si>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</si>
  <si>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</si>
  <si>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</si>
  <si>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</si>
  <si>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</si>
  <si>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</si>
  <si>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</si>
  <si>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</si>
  <si>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</si>
  <si>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</si>
  <si>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</si>
  <si>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</si>
  <si>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</si>
  <si>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</si>
  <si>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</si>
  <si>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</si>
  <si>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</si>
  <si>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</si>
  <si>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</si>
  <si>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</si>
  <si>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</si>
  <si>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</si>
  <si>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</si>
  <si>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</si>
  <si>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</si>
  <si>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</si>
  <si>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</si>
  <si>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</si>
  <si>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</si>
  <si>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</si>
  <si>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</si>
  <si>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</si>
  <si>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</si>
  <si>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</si>
  <si>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</si>
  <si>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</si>
  <si>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</si>
  <si>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</si>
  <si>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</si>
  <si>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</si>
  <si>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</si>
  <si>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</si>
  <si>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</si>
  <si>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</si>
  <si>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</si>
  <si>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</si>
  <si>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</si>
  <si>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</si>
  <si>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</si>
  <si>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</si>
  <si>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</si>
  <si>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</si>
  <si>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</si>
  <si>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</si>
  <si>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</si>
  <si>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</si>
  <si>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</si>
  <si>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</si>
  <si>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</si>
  <si>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</si>
  <si>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</si>
  <si>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</si>
  <si>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</si>
  <si>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</si>
  <si>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</si>
  <si>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</si>
  <si>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</si>
  <si>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</si>
  <si>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</si>
  <si>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</si>
  <si>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</si>
  <si>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</si>
  <si>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</si>
  <si>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</si>
  <si>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</si>
  <si>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</si>
  <si>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</si>
  <si>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</si>
  <si>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</si>
  <si>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</si>
  <si>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</si>
  <si>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</si>
  <si>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</si>
  <si>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</si>
  <si>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</si>
  <si>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</si>
  <si>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</si>
  <si>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</si>
  <si>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</si>
  <si>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</si>
  <si>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</si>
  <si>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</si>
  <si>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</si>
  <si>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</si>
  <si>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</si>
  <si>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</si>
  <si>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</si>
  <si>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</si>
  <si>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</si>
  <si>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</si>
  <si>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</si>
  <si>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</si>
  <si>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</si>
  <si>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</si>
  <si>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</si>
  <si>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</si>
  <si>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</si>
  <si>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</si>
  <si>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</si>
  <si>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</si>
  <si>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</si>
  <si>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</si>
  <si>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</si>
  <si>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</si>
  <si>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</si>
  <si>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</si>
  <si>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</si>
  <si>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</si>
  <si>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</si>
  <si>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</si>
  <si>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</si>
  <si>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</si>
  <si>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</si>
  <si>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</si>
  <si>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</si>
  <si>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</si>
  <si>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</si>
  <si>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</si>
  <si>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</si>
  <si>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</si>
  <si>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</si>
  <si>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</si>
  <si>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</si>
  <si>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</si>
  <si>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</si>
  <si>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</si>
  <si>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</si>
  <si>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</si>
  <si>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</si>
  <si>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</si>
  <si>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</si>
  <si>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</si>
  <si>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</si>
  <si>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</si>
  <si>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</si>
  <si>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</si>
  <si>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</si>
  <si>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</si>
  <si>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</si>
  <si>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</si>
  <si>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</si>
  <si>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</si>
  <si>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</si>
  <si>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</si>
  <si>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</si>
  <si>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</si>
  <si>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</si>
  <si>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</si>
  <si>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</si>
  <si>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</si>
  <si>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</si>
  <si>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</si>
  <si>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</si>
  <si>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</si>
  <si>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</si>
  <si>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</si>
  <si>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</si>
  <si>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</si>
  <si>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</si>
  <si>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</si>
  <si>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</si>
  <si>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</si>
  <si>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</si>
  <si>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</si>
  <si>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</si>
  <si>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</si>
  <si>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</si>
  <si>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</si>
  <si>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</si>
  <si>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</si>
  <si>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</si>
  <si>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</si>
  <si>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</si>
  <si>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</si>
  <si>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</si>
  <si>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</si>
  <si>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</si>
  <si>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</si>
  <si>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</si>
  <si>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</si>
  <si>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</si>
  <si>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</si>
  <si>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</si>
  <si>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</si>
  <si>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</si>
  <si>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</si>
  <si>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</si>
  <si>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</si>
  <si>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</si>
  <si>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</si>
  <si>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</si>
  <si>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</si>
  <si>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</si>
  <si>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</si>
  <si>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</si>
  <si>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</si>
  <si>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</si>
  <si>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</si>
  <si>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</si>
  <si>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</si>
  <si>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</si>
  <si>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</si>
  <si>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</si>
  <si>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</si>
  <si>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</si>
  <si>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</si>
  <si>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</si>
  <si>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</si>
  <si>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</si>
  <si>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</si>
  <si>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</si>
  <si>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</si>
  <si>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</si>
  <si>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</si>
  <si>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</si>
  <si>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</si>
  <si>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</si>
  <si>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</si>
  <si>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</si>
  <si>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</si>
  <si>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</si>
  <si>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</si>
  <si>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</si>
  <si>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</si>
  <si>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</si>
  <si>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</si>
  <si>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</si>
  <si>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</si>
  <si>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</si>
  <si>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</si>
  <si>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</si>
  <si>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</si>
  <si>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</si>
  <si>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</si>
  <si>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</si>
  <si>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</si>
  <si>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</si>
  <si>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</si>
  <si>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</si>
  <si>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</si>
  <si>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</si>
  <si>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</si>
  <si>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</si>
  <si>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</si>
  <si>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</si>
  <si>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</si>
  <si>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</si>
  <si>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</si>
  <si>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</si>
  <si>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</si>
  <si>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</si>
  <si>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</si>
  <si>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</si>
  <si>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</si>
  <si>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</si>
  <si>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</si>
  <si>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</si>
  <si>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</si>
  <si>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</si>
  <si>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</si>
  <si>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</si>
  <si>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</si>
  <si>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</si>
  <si>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</si>
  <si>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</si>
  <si>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</si>
  <si>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</si>
  <si>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</si>
  <si>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</si>
  <si>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</si>
  <si>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</si>
  <si>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</si>
  <si>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</si>
  <si>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</si>
  <si>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</si>
  <si>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</si>
  <si>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</si>
  <si>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</si>
  <si>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</si>
  <si>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</si>
  <si>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</si>
  <si>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</si>
  <si>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</si>
  <si>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</si>
  <si>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</si>
  <si>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</si>
  <si>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</si>
  <si>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</si>
  <si>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</si>
  <si>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</si>
  <si>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</si>
  <si>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</si>
  <si>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</si>
  <si>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</si>
  <si>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</si>
  <si>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</si>
  <si>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</si>
  <si>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</si>
  <si>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</si>
  <si>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</si>
  <si>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</si>
  <si>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</si>
  <si>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</si>
  <si>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</si>
  <si>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</si>
  <si>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</si>
  <si>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</si>
  <si>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</si>
  <si>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</si>
  <si>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</si>
  <si>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</si>
  <si>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</si>
  <si>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</si>
  <si>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</si>
  <si>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</si>
  <si>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</si>
  <si>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</si>
  <si>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</si>
  <si>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</si>
  <si>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</si>
  <si>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</si>
  <si>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</si>
  <si>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</si>
  <si>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</si>
  <si>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</si>
  <si>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</si>
  <si>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</si>
  <si>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</si>
  <si>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</si>
  <si>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</si>
  <si>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</si>
  <si>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</si>
  <si>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</si>
  <si>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</si>
  <si>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</si>
  <si>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</si>
  <si>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</si>
  <si>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</si>
  <si>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</si>
  <si>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</si>
  <si>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</si>
  <si>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</si>
  <si>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</si>
  <si>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</si>
  <si>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</si>
  <si>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</si>
  <si>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</si>
  <si>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</si>
  <si>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</si>
  <si>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</si>
  <si>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</si>
  <si>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</si>
  <si>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</si>
  <si>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</si>
  <si>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</si>
  <si>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</si>
  <si>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</si>
  <si>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</si>
  <si>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</si>
  <si>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</si>
  <si>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</si>
  <si>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</si>
  <si>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</si>
  <si>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</si>
  <si>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</si>
  <si>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</si>
  <si>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</si>
  <si>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</si>
  <si>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</si>
  <si>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</si>
  <si>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</si>
  <si>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</si>
  <si>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</si>
  <si>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</si>
  <si>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</si>
  <si>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</si>
  <si>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</si>
  <si>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</si>
  <si>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</si>
  <si>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</si>
  <si>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</si>
  <si>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</si>
  <si>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</si>
  <si>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</si>
  <si>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</si>
  <si>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</si>
  <si>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</si>
  <si>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</si>
  <si>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</si>
  <si>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</si>
  <si>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</si>
  <si>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</si>
  <si>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</si>
  <si>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</si>
  <si>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</si>
  <si>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</si>
  <si>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</si>
  <si>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</si>
  <si>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</si>
  <si>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</si>
  <si>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</si>
  <si>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</si>
  <si>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</si>
  <si>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</si>
  <si>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</si>
  <si>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</si>
  <si>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</si>
  <si>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</si>
  <si>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</si>
  <si>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</si>
  <si>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</si>
  <si>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</si>
  <si>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</si>
  <si>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</si>
  <si>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</si>
  <si>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</si>
  <si>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</si>
  <si>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</si>
  <si>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</si>
  <si>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</si>
  <si>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</si>
  <si>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</si>
  <si>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</si>
  <si>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</si>
  <si>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</si>
  <si>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</si>
  <si>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</si>
  <si>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</si>
  <si>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</si>
  <si>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</si>
  <si>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</si>
  <si>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</si>
  <si>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</si>
  <si>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</si>
  <si>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</si>
  <si>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</si>
  <si>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</si>
  <si>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</si>
  <si>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</si>
  <si>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</si>
  <si>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</si>
  <si>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</si>
  <si>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</si>
  <si>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</si>
  <si>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</si>
  <si>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</si>
  <si>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</si>
  <si>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</si>
  <si>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</si>
  <si>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</si>
  <si>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</si>
  <si>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</si>
  <si>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</si>
  <si>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</si>
  <si>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</si>
  <si>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</si>
  <si>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</si>
  <si>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</si>
  <si>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</si>
  <si>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</si>
  <si>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</si>
  <si>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</si>
  <si>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</si>
  <si>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</si>
  <si>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</si>
  <si>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</si>
  <si>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</si>
  <si>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</si>
  <si>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</si>
  <si>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</si>
  <si>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</si>
  <si>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</si>
  <si>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</si>
  <si>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</si>
  <si>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</si>
  <si>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</si>
  <si>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</si>
  <si>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</si>
  <si>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</si>
  <si>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</si>
  <si>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</si>
  <si>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</si>
  <si>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</si>
  <si>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</si>
  <si>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</si>
  <si>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</si>
  <si>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</si>
  <si>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</si>
  <si>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</si>
  <si>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</si>
  <si>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</si>
  <si>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</si>
  <si>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</si>
  <si>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</si>
  <si>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</si>
  <si>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</si>
  <si>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</si>
  <si>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</si>
  <si>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</si>
  <si>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</si>
  <si>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</si>
  <si>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</si>
  <si>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</si>
  <si>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</si>
  <si>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</si>
  <si>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</si>
  <si>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</si>
  <si>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</si>
  <si>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</si>
  <si>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</si>
  <si>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</si>
  <si>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</si>
  <si>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</si>
  <si>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</si>
  <si>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</si>
  <si>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</si>
  <si>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</si>
  <si>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</si>
  <si>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</si>
  <si>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</si>
  <si>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</si>
  <si>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</si>
  <si>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</si>
  <si>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</si>
  <si>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</si>
  <si>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</si>
  <si>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</si>
  <si>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</si>
  <si>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</si>
  <si>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</si>
  <si>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</si>
  <si>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</si>
  <si>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</si>
  <si>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</si>
  <si>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</si>
  <si>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</si>
  <si>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</si>
  <si>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</si>
  <si>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</si>
  <si>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</si>
  <si>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</si>
  <si>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</si>
  <si>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</si>
  <si>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</si>
  <si>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</si>
  <si>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</si>
  <si>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</si>
  <si>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</si>
  <si>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</si>
  <si>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</si>
  <si>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</si>
  <si>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</si>
  <si>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</si>
  <si>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</si>
  <si>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</si>
  <si>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</si>
  <si>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</si>
  <si>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</si>
  <si>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</si>
  <si>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</si>
  <si>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</si>
  <si>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</si>
  <si>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</si>
  <si>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</si>
  <si>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</si>
  <si>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</si>
  <si>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</si>
  <si>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</si>
  <si>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</si>
  <si>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</si>
  <si>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</si>
  <si>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</si>
  <si>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</si>
  <si>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</si>
  <si>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</si>
  <si>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</si>
  <si>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</si>
  <si>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</si>
  <si>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</si>
  <si>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</si>
  <si>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</si>
  <si>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</si>
  <si>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</si>
  <si>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</si>
  <si>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</si>
  <si>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</si>
  <si>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</si>
  <si>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</si>
  <si>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</si>
  <si>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</si>
  <si>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</si>
  <si>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</si>
  <si>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</si>
  <si>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</si>
  <si>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</si>
  <si>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</si>
  <si>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</si>
  <si>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</si>
  <si>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</si>
  <si>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</si>
  <si>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</si>
  <si>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</si>
  <si>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</si>
  <si>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</si>
  <si>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</si>
  <si>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</si>
  <si>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</si>
  <si>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</si>
  <si>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</si>
  <si>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</si>
  <si>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</si>
  <si>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</si>
  <si>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</si>
  <si>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</si>
  <si>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</si>
  <si>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</si>
  <si>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</si>
  <si>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</si>
  <si>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</si>
  <si>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</si>
  <si>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</si>
  <si>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</si>
  <si>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</si>
  <si>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</si>
  <si>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</si>
  <si>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</si>
  <si>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</si>
  <si>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</si>
  <si>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</si>
  <si>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</si>
  <si>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</si>
  <si>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</si>
  <si>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</si>
  <si>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</si>
  <si>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</si>
  <si>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</si>
  <si>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</si>
  <si>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</si>
  <si>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</si>
  <si>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</si>
  <si>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</si>
  <si>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</si>
  <si>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</si>
  <si>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</si>
  <si>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</si>
  <si>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</si>
  <si>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</si>
  <si>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</si>
  <si>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</si>
  <si>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</si>
  <si>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</si>
  <si>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</si>
  <si>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</si>
  <si>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</si>
  <si>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</si>
  <si>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</si>
  <si>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</si>
  <si>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</si>
  <si>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</si>
  <si>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</si>
  <si>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</si>
  <si>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</si>
  <si>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</si>
  <si>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</si>
  <si>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</si>
  <si>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</si>
  <si>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</si>
  <si>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</si>
  <si>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</si>
  <si>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</si>
  <si>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</si>
  <si>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</si>
  <si>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</si>
  <si>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</si>
  <si>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</si>
  <si>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</si>
  <si>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</si>
  <si>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</si>
  <si>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</si>
  <si>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</si>
  <si>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</si>
  <si>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</si>
  <si>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</si>
  <si>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</si>
  <si>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</si>
  <si>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</si>
  <si>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</si>
  <si>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</si>
  <si>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</si>
  <si>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</si>
  <si>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</si>
  <si>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</si>
  <si>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</si>
  <si>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</si>
  <si>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</si>
  <si>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</si>
  <si>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</si>
  <si>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</si>
  <si>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</si>
  <si>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</si>
  <si>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</si>
  <si>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</si>
  <si>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</si>
  <si>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</si>
  <si>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</si>
  <si>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</si>
  <si>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</si>
  <si>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</si>
  <si>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</si>
  <si>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</si>
  <si>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</si>
  <si>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</si>
  <si>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</si>
  <si>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</si>
  <si>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</si>
  <si>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</si>
  <si>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</si>
  <si>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</si>
  <si>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</si>
  <si>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</si>
  <si>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</si>
  <si>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</si>
  <si>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</si>
  <si>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</si>
  <si>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</si>
  <si>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</si>
  <si>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</si>
  <si>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</si>
  <si>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</si>
  <si>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</si>
  <si>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</si>
  <si>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</si>
  <si>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</si>
  <si>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</si>
  <si>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</si>
  <si>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</si>
  <si>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</si>
  <si>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</si>
  <si>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</si>
  <si>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</si>
  <si>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</si>
  <si>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</si>
  <si>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</si>
  <si>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</si>
  <si>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</si>
  <si>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</si>
  <si>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</si>
  <si>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</si>
  <si>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</si>
  <si>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</si>
  <si>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</si>
  <si>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</si>
  <si>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</si>
  <si>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</si>
  <si>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</si>
  <si>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</si>
  <si>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</si>
  <si>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</si>
  <si>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</si>
  <si>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</si>
  <si>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</si>
  <si>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</si>
  <si>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</si>
  <si>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</si>
  <si>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</si>
  <si>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</si>
  <si>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</si>
  <si>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</si>
  <si>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</si>
  <si>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</si>
  <si>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</si>
  <si>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</si>
  <si>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</si>
  <si>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</si>
  <si>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</si>
  <si>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</si>
  <si>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</si>
  <si>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</si>
  <si>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</si>
  <si>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</si>
  <si>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</si>
  <si>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</si>
  <si>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</si>
  <si>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</si>
  <si>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</si>
  <si>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</si>
  <si>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</si>
  <si>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</si>
  <si>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</si>
  <si>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</si>
  <si>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</si>
  <si>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</si>
  <si>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</si>
  <si>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</si>
  <si>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</si>
  <si>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</si>
  <si>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</si>
  <si>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</si>
  <si>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</si>
  <si>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</si>
  <si>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</si>
  <si>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</si>
  <si>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</si>
  <si>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</si>
  <si>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</si>
  <si>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</si>
  <si>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</si>
  <si>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</si>
  <si>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</si>
  <si>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</si>
  <si>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</si>
  <si>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</si>
  <si>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</si>
  <si>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</si>
  <si>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</si>
  <si>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</si>
  <si>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</si>
  <si>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</si>
  <si>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</si>
  <si>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</si>
  <si>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</si>
  <si>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</si>
  <si>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</si>
  <si>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</si>
  <si>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</si>
  <si>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</si>
  <si>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</si>
  <si>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</si>
  <si>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</si>
  <si>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</si>
  <si>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</si>
  <si>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</si>
  <si>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</si>
  <si>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</si>
  <si>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</si>
  <si>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</si>
  <si>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</si>
  <si>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</si>
  <si>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</si>
  <si>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</si>
  <si>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</si>
  <si>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</si>
  <si>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</si>
  <si>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</si>
  <si>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</si>
  <si>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</si>
  <si>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</si>
  <si>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</si>
  <si>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</si>
  <si>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</si>
  <si>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</si>
  <si>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</si>
  <si>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</si>
  <si>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</si>
  <si>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</si>
  <si>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</si>
  <si>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</si>
  <si>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</si>
  <si>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</si>
  <si>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</si>
  <si>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</si>
  <si>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</si>
  <si>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</si>
  <si>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</si>
  <si>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</si>
  <si>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</si>
  <si>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</si>
  <si>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</si>
  <si>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</si>
  <si>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</si>
  <si>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</si>
  <si>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</si>
  <si>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</si>
  <si>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</si>
  <si>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</si>
  <si>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</si>
  <si>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</si>
  <si>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</si>
  <si>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</si>
  <si>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</si>
  <si>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</si>
  <si>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</si>
  <si>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</si>
  <si>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</si>
  <si>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</si>
  <si>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</si>
  <si>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</si>
  <si>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</si>
  <si>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</si>
  <si>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</si>
  <si>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</si>
  <si>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</si>
  <si>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</si>
  <si>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</si>
  <si>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</si>
  <si>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</si>
  <si>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</si>
  <si>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</si>
  <si>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</si>
  <si>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</si>
  <si>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</si>
  <si>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</si>
  <si>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</si>
  <si>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</si>
  <si>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</si>
  <si>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</si>
  <si>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</si>
  <si>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</si>
  <si>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</si>
  <si>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</si>
  <si>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</si>
  <si>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</si>
  <si>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</si>
  <si>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</si>
  <si>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</si>
  <si>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</si>
  <si>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</si>
  <si>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</si>
  <si>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</si>
  <si>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</si>
  <si>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</si>
  <si>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</si>
  <si>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</si>
  <si>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</si>
  <si>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</si>
  <si>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</si>
  <si>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</si>
  <si>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</si>
  <si>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</si>
  <si>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</si>
  <si>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</si>
  <si>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</si>
  <si>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</si>
  <si>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</si>
  <si>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</si>
  <si>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</si>
  <si>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</si>
  <si>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</si>
  <si>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</si>
  <si>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</si>
  <si>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</si>
  <si>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</si>
  <si>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</si>
  <si>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</si>
  <si>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</si>
  <si>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</si>
  <si>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</si>
  <si>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</si>
  <si>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</si>
  <si>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</si>
  <si>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</si>
  <si>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</si>
  <si>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</si>
  <si>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</si>
  <si>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</si>
  <si>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</si>
  <si>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</si>
  <si>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</si>
  <si>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</si>
  <si>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</si>
  <si>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</si>
  <si>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</si>
  <si>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</si>
  <si>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</si>
  <si>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</si>
  <si>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</si>
  <si>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</si>
  <si>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</si>
  <si>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</si>
  <si>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</si>
  <si>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</si>
  <si>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</si>
  <si>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</si>
  <si>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</si>
  <si>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</si>
  <si>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</si>
  <si>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</si>
  <si>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</si>
  <si>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</si>
  <si>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</si>
  <si>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</si>
  <si>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</si>
  <si>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</si>
  <si>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</si>
  <si>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</si>
  <si>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</si>
  <si>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</si>
  <si>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</si>
  <si>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</si>
  <si>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</si>
  <si>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</si>
  <si>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</si>
  <si>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</si>
  <si>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</si>
  <si>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</si>
  <si>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</si>
  <si>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</si>
  <si>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</si>
  <si>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</si>
  <si>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</si>
  <si>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</si>
  <si>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</si>
  <si>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</si>
  <si>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</si>
  <si>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</si>
  <si>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</si>
  <si>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</si>
  <si>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</si>
  <si>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</si>
  <si>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</si>
  <si>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</si>
  <si>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</si>
  <si>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</si>
  <si>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</si>
  <si>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</si>
  <si>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</si>
  <si>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</si>
  <si>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</si>
  <si>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</si>
  <si>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</si>
  <si>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</si>
  <si>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</si>
  <si>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</si>
  <si>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</si>
  <si>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</si>
  <si>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</si>
  <si>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</si>
  <si>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</si>
  <si>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</si>
  <si>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</si>
  <si>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</si>
  <si>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</si>
  <si>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</si>
  <si>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</si>
  <si>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</si>
  <si>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</si>
  <si>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</si>
  <si>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</si>
  <si>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</si>
  <si>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</si>
  <si>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</si>
  <si>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</si>
  <si>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</si>
  <si>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</si>
  <si>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</si>
  <si>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</si>
  <si>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</si>
  <si>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</si>
  <si>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</si>
  <si>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</si>
  <si>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</si>
  <si>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</si>
  <si>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</si>
  <si>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</si>
  <si>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</si>
  <si>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</si>
  <si>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</si>
  <si>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</si>
  <si>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</si>
  <si>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</si>
  <si>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</si>
  <si>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</si>
  <si>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</si>
  <si>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</si>
  <si>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</si>
  <si>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</si>
  <si>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</si>
  <si>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</si>
  <si>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</si>
  <si>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</si>
  <si>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</si>
  <si>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</si>
  <si>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</si>
  <si>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</si>
  <si>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</si>
  <si>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</si>
  <si>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</si>
  <si>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</si>
  <si>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</si>
  <si>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</si>
  <si>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</si>
  <si>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</si>
  <si>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</si>
  <si>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</si>
  <si>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</si>
  <si>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</si>
  <si>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</si>
  <si>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</si>
  <si>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</si>
  <si>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</si>
  <si>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</si>
  <si>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</si>
  <si>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</si>
  <si>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</si>
  <si>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</si>
  <si>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</si>
  <si>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</si>
  <si>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</si>
  <si>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</si>
  <si>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</si>
  <si>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</si>
  <si>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</si>
  <si>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</si>
  <si>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</si>
  <si>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</si>
  <si>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</si>
  <si>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</si>
  <si>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</si>
  <si>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</si>
  <si>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</si>
  <si>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</si>
  <si>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</si>
  <si>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</si>
  <si>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</si>
  <si>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</si>
  <si>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</si>
  <si>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</si>
  <si>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</si>
  <si>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</si>
  <si>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</si>
  <si>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</si>
  <si>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</si>
  <si>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</si>
  <si>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</si>
  <si>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</si>
  <si>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</si>
  <si>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</si>
  <si>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</si>
  <si>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</si>
  <si>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</si>
  <si>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</si>
  <si>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</si>
  <si>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</si>
  <si>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</si>
  <si>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</si>
  <si>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</si>
  <si>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</si>
  <si>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</si>
  <si>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</si>
  <si>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</si>
  <si>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</si>
  <si>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</si>
  <si>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</si>
  <si>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</si>
  <si>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</si>
  <si>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</si>
  <si>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</si>
  <si>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</si>
  <si>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</si>
  <si>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</si>
  <si>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</si>
  <si>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</si>
  <si>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</si>
  <si>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</si>
  <si>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</si>
  <si>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</si>
  <si>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</si>
  <si>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</si>
  <si>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</si>
  <si>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</si>
  <si>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</si>
  <si>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</si>
  <si>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</si>
  <si>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</si>
  <si>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</si>
  <si>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</si>
  <si>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</si>
  <si>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</si>
  <si>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</si>
  <si>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</si>
  <si>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</si>
  <si>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</si>
  <si>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</si>
  <si>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</si>
  <si>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</si>
  <si>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</si>
  <si>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</si>
  <si>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</si>
  <si>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</si>
  <si>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</si>
  <si>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</si>
  <si>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</si>
  <si>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</si>
  <si>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</si>
  <si>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</si>
  <si>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</si>
  <si>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</si>
  <si>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</si>
  <si>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</si>
  <si>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</si>
  <si>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</si>
  <si>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</si>
  <si>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</si>
  <si>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</si>
  <si>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</si>
  <si>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</si>
  <si>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</si>
  <si>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</si>
  <si>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</si>
  <si>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</si>
  <si>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</si>
  <si>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</si>
  <si>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</si>
  <si>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</si>
  <si>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</si>
  <si>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</si>
  <si>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</si>
  <si>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</si>
  <si>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</si>
  <si>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</si>
  <si>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</si>
  <si>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</si>
  <si>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</si>
  <si>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</si>
  <si>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</si>
  <si>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</si>
  <si>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</si>
  <si>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</si>
  <si>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</si>
  <si>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</si>
  <si>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</si>
  <si>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</si>
  <si>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</si>
  <si>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</si>
  <si>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</si>
  <si>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</si>
  <si>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</si>
  <si>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</si>
  <si>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</si>
  <si>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</si>
  <si>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</si>
  <si>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</si>
  <si>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</si>
  <si>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</si>
  <si>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</si>
  <si>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</si>
  <si>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</si>
  <si>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</si>
  <si>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</si>
  <si>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</si>
  <si>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</si>
  <si>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</si>
  <si>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</si>
  <si>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</si>
  <si>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</si>
  <si>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</si>
  <si>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</si>
  <si>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</si>
  <si>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</si>
  <si>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</si>
  <si>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</si>
  <si>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</si>
  <si>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</si>
  <si>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</si>
  <si>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</si>
  <si>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</si>
  <si>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</si>
  <si>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</si>
  <si>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</si>
  <si>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</si>
  <si>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</si>
  <si>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</si>
  <si>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</si>
  <si>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</si>
  <si>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</si>
  <si>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</si>
  <si>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</si>
  <si>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</si>
  <si>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</si>
  <si>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</si>
  <si>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</si>
  <si>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</si>
  <si>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</si>
  <si>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</si>
  <si>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</si>
  <si>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</si>
  <si>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</si>
  <si>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</si>
  <si>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</si>
  <si>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</si>
  <si>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</si>
  <si>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</si>
  <si>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</si>
  <si>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</si>
  <si>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</si>
  <si>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</si>
  <si>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</si>
  <si>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</si>
  <si>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</si>
  <si>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</si>
  <si>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</si>
  <si>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</si>
  <si>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</si>
  <si>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</si>
  <si>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</si>
  <si>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</si>
  <si>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</si>
  <si>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</si>
  <si>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</si>
  <si>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</si>
  <si>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</si>
  <si>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</si>
  <si>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</si>
  <si>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</si>
  <si>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</si>
  <si>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</si>
  <si>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</si>
  <si>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</si>
  <si>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</si>
  <si>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</si>
  <si>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</si>
  <si>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</si>
  <si>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</si>
  <si>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</si>
  <si>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</si>
  <si>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</si>
  <si>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</si>
  <si>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</si>
  <si>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</si>
  <si>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</si>
  <si>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</si>
  <si>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</si>
  <si>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</si>
  <si>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</si>
  <si>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</si>
  <si>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</si>
  <si>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</si>
  <si>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</si>
  <si>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</si>
  <si>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</si>
  <si>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</si>
  <si>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</si>
  <si>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</si>
  <si>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</si>
  <si>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</si>
  <si>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</si>
  <si>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</si>
  <si>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</si>
  <si>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</si>
  <si>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</si>
  <si>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</si>
  <si>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</si>
  <si>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</si>
  <si>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</si>
  <si>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</si>
  <si>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</si>
  <si>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</si>
  <si>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</si>
  <si>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</si>
  <si>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</si>
  <si>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</si>
  <si>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</si>
  <si>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</si>
  <si>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</si>
  <si>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</si>
  <si>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</si>
  <si>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</si>
  <si>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</si>
  <si>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</si>
  <si>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</si>
  <si>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</si>
  <si>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</si>
  <si>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</si>
  <si>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</si>
  <si>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</si>
  <si>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</si>
  <si>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</si>
  <si>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</si>
  <si>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</si>
  <si>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</si>
  <si>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</si>
  <si>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</si>
  <si>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</si>
  <si>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</si>
  <si>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</si>
  <si>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</si>
  <si>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</si>
  <si>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</si>
  <si>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</si>
  <si>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</si>
  <si>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</si>
  <si>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</si>
  <si>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</si>
  <si>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</si>
  <si>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</si>
  <si>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</si>
  <si>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</si>
  <si>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</si>
  <si>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</si>
  <si>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</si>
  <si>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</si>
  <si>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</si>
  <si>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</si>
  <si>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</si>
  <si>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</si>
  <si>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</si>
  <si>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</si>
  <si>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</si>
  <si>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</si>
  <si>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</si>
  <si>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</si>
  <si>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</si>
  <si>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</si>
  <si>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</si>
  <si>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</si>
  <si>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</si>
  <si>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</si>
  <si>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</si>
  <si>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</si>
  <si>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</si>
  <si>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</si>
  <si>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</si>
  <si>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</si>
  <si>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</si>
  <si>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</si>
  <si>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</si>
  <si>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</si>
  <si>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</si>
  <si>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</si>
  <si>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</si>
  <si>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</si>
  <si>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</si>
  <si>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</si>
  <si>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</si>
  <si>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</si>
  <si>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</si>
  <si>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</si>
  <si>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</si>
  <si>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</si>
  <si>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</si>
  <si>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</si>
  <si>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</si>
  <si>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</si>
  <si>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</si>
  <si>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</si>
  <si>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</si>
  <si>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</si>
  <si>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</si>
  <si>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</si>
  <si>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</si>
  <si>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</si>
  <si>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</si>
  <si>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</si>
  <si>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</si>
  <si>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</si>
  <si>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</si>
  <si>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</si>
  <si>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</si>
  <si>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</si>
  <si>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</si>
  <si>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</si>
  <si>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</si>
  <si>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</si>
  <si>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</si>
  <si>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</si>
  <si>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</si>
  <si>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</si>
  <si>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</si>
  <si>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</si>
  <si>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</si>
  <si>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</si>
  <si>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</si>
  <si>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</si>
  <si>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</si>
  <si>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</si>
  <si>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</si>
  <si>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</si>
  <si>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</si>
  <si>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</si>
  <si>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</si>
  <si>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</si>
  <si>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</si>
  <si>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</si>
  <si>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</si>
  <si>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</si>
  <si>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</si>
  <si>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</si>
  <si>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</si>
  <si>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</si>
  <si>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</si>
  <si>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</si>
  <si>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</si>
  <si>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</si>
  <si>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</si>
  <si>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</si>
  <si>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</si>
  <si>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</si>
  <si>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</si>
  <si>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</si>
  <si>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</si>
  <si>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</si>
  <si>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</si>
  <si>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</si>
  <si>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</si>
  <si>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</si>
  <si>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</si>
  <si>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</si>
  <si>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</si>
  <si>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</si>
  <si>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</si>
  <si>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</si>
  <si>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</si>
  <si>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</si>
  <si>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</si>
  <si>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</si>
  <si>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</si>
  <si>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</si>
  <si>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</si>
  <si>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</si>
  <si>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</si>
  <si>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</si>
  <si>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</si>
  <si>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</si>
  <si>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</si>
  <si>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</si>
  <si>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</si>
  <si>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</si>
  <si>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</si>
  <si>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</si>
  <si>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</si>
  <si>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</si>
  <si>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</si>
  <si>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</si>
  <si>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</si>
  <si>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</si>
  <si>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</si>
  <si>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</si>
  <si>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</si>
  <si>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</si>
  <si>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</si>
  <si>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</si>
  <si>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</si>
  <si>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</si>
  <si>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</si>
  <si>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</si>
  <si>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</si>
  <si>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</si>
  <si>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</si>
  <si>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</si>
  <si>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</si>
  <si>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</si>
  <si>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</si>
  <si>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</si>
  <si>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</si>
  <si>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</si>
  <si>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</si>
  <si>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</si>
  <si>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</si>
  <si>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</si>
  <si>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</si>
  <si>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</si>
  <si>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</si>
  <si>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</si>
  <si>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</si>
  <si>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</si>
  <si>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</si>
  <si>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</si>
  <si>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</si>
  <si>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</si>
  <si>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</si>
  <si>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</si>
  <si>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</si>
  <si>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</si>
  <si>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</si>
  <si>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</si>
  <si>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</si>
  <si>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</si>
  <si>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</si>
  <si>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</si>
  <si>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</si>
  <si>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</si>
  <si>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</si>
  <si>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</si>
  <si>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</si>
  <si>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</si>
  <si>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</si>
  <si>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</si>
  <si>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</si>
  <si>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</si>
  <si>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</si>
  <si>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</si>
  <si>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</si>
  <si>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</si>
  <si>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</si>
  <si>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</si>
  <si>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</si>
  <si>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</si>
  <si>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</si>
  <si>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</si>
  <si>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</si>
  <si>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</si>
  <si>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</si>
  <si>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</si>
  <si>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</si>
  <si>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</si>
  <si>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</si>
  <si>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</si>
  <si>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</si>
  <si>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</si>
  <si>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</si>
  <si>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</si>
  <si>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</si>
  <si>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</si>
  <si>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</si>
  <si>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</si>
  <si>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</si>
  <si>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</si>
  <si>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</si>
  <si>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</si>
  <si>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</si>
  <si>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</si>
  <si>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</si>
  <si>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</si>
  <si>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</si>
  <si>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</si>
  <si>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</si>
  <si>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</si>
  <si>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</si>
  <si>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</si>
  <si>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</si>
  <si>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</si>
  <si>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</si>
  <si>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</si>
  <si>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</si>
  <si>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</si>
  <si>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</si>
  <si>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</si>
  <si>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</si>
  <si>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</si>
  <si>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</si>
  <si>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</si>
  <si>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</si>
  <si>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</si>
  <si>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</si>
  <si>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</si>
  <si>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</si>
  <si>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</si>
  <si>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</si>
  <si>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</si>
  <si>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</si>
  <si>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</si>
  <si>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</si>
  <si>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</si>
  <si>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</si>
  <si>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</si>
  <si>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</si>
  <si>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</si>
  <si>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</si>
  <si>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</si>
  <si>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</si>
  <si>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</si>
  <si>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</si>
  <si>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</si>
  <si>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</si>
  <si>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</si>
  <si>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</si>
  <si>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</si>
  <si>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</si>
  <si>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</si>
  <si>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</si>
  <si>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</si>
  <si>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</si>
  <si>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</si>
  <si>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</si>
  <si>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</si>
  <si>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</si>
  <si>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</si>
  <si>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</si>
  <si>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</si>
  <si>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</si>
  <si>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</si>
  <si>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</si>
  <si>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</si>
  <si>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</si>
  <si>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</si>
  <si>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</si>
  <si>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</si>
  <si>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</si>
  <si>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</si>
  <si>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</si>
  <si>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</si>
  <si>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</si>
  <si>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</si>
  <si>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</si>
  <si>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</si>
  <si>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</si>
  <si>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</si>
  <si>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</si>
  <si>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</si>
  <si>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</si>
  <si>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</si>
  <si>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</si>
  <si>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</si>
  <si>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</si>
  <si>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</si>
  <si>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</si>
  <si>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</si>
  <si>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</si>
  <si>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</si>
  <si>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</si>
  <si>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</si>
  <si>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</si>
  <si>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</si>
  <si>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</si>
  <si>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</si>
  <si>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</si>
  <si>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</si>
  <si>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</si>
  <si>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</si>
  <si>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</si>
  <si>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</si>
  <si>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</si>
  <si>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</si>
  <si>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</si>
  <si>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</si>
  <si>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</si>
  <si>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</si>
  <si>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</si>
  <si>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</si>
  <si>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</si>
  <si>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</si>
  <si>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</si>
  <si>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</si>
  <si>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</si>
  <si>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</si>
  <si>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</si>
  <si>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</si>
  <si>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</si>
  <si>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</si>
  <si>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</si>
  <si>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</si>
  <si>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</si>
  <si>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</si>
  <si>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</si>
  <si>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</si>
  <si>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</si>
  <si>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</si>
  <si>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</si>
  <si>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</si>
  <si>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</si>
  <si>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</si>
  <si>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</si>
  <si>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</si>
  <si>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</si>
  <si>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</si>
  <si>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</si>
  <si>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</si>
  <si>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</si>
  <si>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</si>
  <si>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</si>
  <si>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</si>
  <si>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</si>
  <si>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</si>
  <si>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</si>
  <si>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</si>
  <si>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</si>
  <si>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</si>
  <si>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</si>
  <si>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</si>
  <si>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</si>
  <si>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</si>
  <si>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</si>
  <si>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</si>
  <si>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</si>
  <si>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</si>
  <si>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</si>
  <si>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</si>
  <si>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</si>
  <si>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</si>
  <si>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</si>
  <si>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</si>
  <si>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</si>
  <si>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</si>
  <si>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</si>
  <si>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</si>
  <si>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</si>
  <si>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</si>
  <si>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</si>
  <si>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</si>
  <si>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</si>
  <si>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</si>
  <si>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</si>
  <si>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</si>
  <si>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</si>
  <si>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</si>
  <si>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</si>
  <si>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</si>
  <si>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</si>
  <si>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</si>
  <si>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</si>
  <si>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</si>
  <si>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</si>
  <si>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</si>
  <si>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</si>
  <si>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</si>
  <si>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</si>
  <si>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</si>
  <si>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</si>
  <si>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</si>
  <si>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</si>
  <si>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</si>
  <si>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</si>
  <si>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</si>
  <si>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</si>
  <si>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</si>
  <si>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</si>
  <si>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</si>
  <si>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</si>
  <si>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</si>
  <si>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</si>
  <si>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</si>
  <si>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</si>
  <si>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</si>
  <si>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</si>
  <si>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</si>
  <si>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</si>
  <si>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</si>
  <si>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</si>
  <si>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</si>
  <si>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</si>
  <si>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</si>
  <si>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</si>
  <si>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</si>
  <si>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</si>
  <si>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</si>
  <si>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</si>
  <si>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</si>
  <si>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</si>
  <si>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</si>
  <si>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</si>
  <si>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</si>
  <si>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</si>
  <si>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</si>
  <si>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</si>
  <si>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</si>
  <si>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</si>
  <si>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</si>
  <si>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</si>
  <si>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</si>
  <si>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</si>
  <si>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</si>
  <si>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</si>
  <si>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</si>
  <si>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</si>
  <si>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</si>
  <si>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</si>
  <si>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</si>
  <si>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</si>
  <si>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</si>
  <si>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</si>
  <si>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</si>
  <si>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</si>
  <si>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</si>
  <si>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</si>
  <si>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</si>
  <si>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</si>
  <si>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</si>
  <si>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</si>
  <si>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</si>
  <si>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</si>
  <si>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</si>
  <si>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</si>
  <si>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</si>
  <si>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</si>
  <si>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</si>
  <si>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</si>
  <si>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</si>
  <si>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</si>
  <si>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</si>
  <si>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</si>
  <si>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</si>
  <si>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</si>
  <si>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</si>
  <si>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</si>
  <si>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</si>
  <si>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</si>
  <si>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</si>
  <si>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</si>
  <si>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</si>
  <si>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</si>
  <si>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</si>
  <si>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</si>
  <si>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</si>
  <si>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</si>
  <si>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</si>
  <si>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</si>
  <si>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</si>
  <si>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</si>
  <si>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</si>
  <si>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</si>
  <si>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</si>
  <si>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</si>
  <si>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</si>
  <si>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</si>
  <si>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</si>
  <si>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</si>
  <si>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</si>
  <si>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</si>
  <si>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</si>
  <si>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</si>
  <si>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</si>
  <si>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</si>
  <si>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</si>
  <si>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</si>
  <si>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</si>
  <si>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</si>
  <si>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</si>
  <si>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</si>
  <si>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</si>
  <si>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</si>
  <si>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</si>
  <si>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</si>
  <si>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</si>
  <si>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</si>
  <si>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</si>
  <si>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</si>
  <si>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</si>
  <si>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</si>
  <si>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</si>
  <si>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</si>
  <si>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</si>
  <si>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</si>
  <si>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</si>
  <si>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</si>
  <si>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</si>
  <si>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</si>
  <si>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</si>
  <si>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</si>
  <si>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</si>
  <si>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</si>
  <si>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</si>
  <si>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</si>
  <si>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</si>
  <si>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</si>
  <si>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</si>
  <si>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</si>
  <si>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</si>
  <si>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</si>
  <si>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</si>
  <si>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</si>
  <si>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</si>
  <si>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</si>
  <si>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</si>
  <si>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</si>
  <si>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</si>
  <si>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</si>
  <si>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</si>
  <si>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</si>
  <si>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</si>
  <si>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</si>
  <si>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</si>
  <si>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</si>
  <si>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</si>
  <si>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</si>
  <si>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</si>
  <si>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</si>
  <si>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</si>
  <si>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</si>
  <si>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</si>
  <si>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</si>
  <si>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</si>
  <si>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</si>
  <si>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</si>
  <si>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</si>
  <si>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</si>
  <si>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</si>
  <si>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</si>
  <si>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</si>
  <si>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</si>
  <si>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</si>
  <si>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</si>
  <si>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</si>
  <si>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</si>
  <si>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</si>
  <si>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</si>
  <si>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</si>
  <si>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</si>
  <si>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</si>
  <si>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</si>
  <si>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</si>
  <si>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</si>
  <si>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</si>
  <si>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</si>
  <si>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</si>
  <si>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</si>
  <si>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</si>
  <si>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</si>
  <si>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</si>
  <si>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</si>
  <si>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</si>
  <si>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</si>
  <si>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</si>
  <si>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</si>
  <si>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</si>
  <si>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</si>
  <si>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</si>
  <si>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</si>
  <si>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</si>
  <si>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</si>
  <si>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</si>
  <si>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</si>
  <si>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</si>
  <si>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</si>
  <si>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</si>
  <si>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</si>
  <si>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</si>
  <si>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</si>
  <si>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</si>
  <si>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</si>
  <si>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</si>
  <si>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</si>
  <si>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</si>
  <si>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</si>
  <si>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</si>
  <si>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</si>
  <si>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</si>
  <si>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</si>
  <si>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</si>
  <si>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</si>
  <si>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</si>
  <si>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</si>
  <si>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</si>
  <si>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</si>
  <si>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</si>
  <si>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</si>
  <si>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</si>
  <si>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</si>
  <si>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</si>
  <si>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</si>
  <si>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</si>
  <si>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</si>
  <si>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</si>
  <si>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</si>
  <si>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</si>
  <si>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</si>
  <si>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</si>
  <si>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</si>
  <si>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</si>
  <si>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</si>
  <si>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</si>
  <si>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</si>
  <si>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</si>
  <si>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</si>
  <si>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</si>
  <si>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</si>
  <si>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</si>
  <si>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</si>
  <si>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</si>
  <si>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</si>
  <si>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</si>
  <si>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</si>
  <si>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</si>
  <si>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</si>
  <si>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</si>
  <si>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</si>
  <si>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</si>
  <si>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</si>
  <si>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</si>
  <si>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</si>
  <si>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</si>
  <si>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</si>
  <si>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</si>
  <si>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</si>
  <si>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</si>
  <si>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</si>
  <si>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</si>
  <si>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</si>
  <si>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</si>
  <si>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</si>
  <si>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</si>
  <si>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</si>
  <si>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</si>
  <si>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</si>
  <si>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</si>
  <si>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</si>
  <si>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</si>
  <si>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</si>
  <si>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</si>
  <si>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</si>
  <si>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</si>
  <si>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</si>
  <si>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</si>
  <si>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</si>
  <si>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</si>
  <si>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</si>
  <si>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</si>
  <si>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</si>
  <si>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</si>
  <si>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</si>
  <si>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</si>
  <si>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</si>
  <si>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</si>
  <si>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</si>
  <si>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</si>
  <si>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</si>
  <si>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</si>
  <si>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</si>
  <si>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</si>
  <si>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</si>
  <si>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</si>
  <si>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</si>
  <si>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</si>
  <si>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</si>
  <si>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</si>
  <si>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</si>
  <si>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</si>
  <si>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</si>
  <si>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</si>
  <si>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</si>
  <si>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</si>
  <si>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</si>
  <si>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</si>
  <si>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</si>
  <si>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</si>
  <si>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</si>
  <si>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</si>
  <si>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</si>
  <si>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</si>
  <si>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</si>
  <si>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</si>
  <si>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</si>
  <si>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</si>
  <si>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</si>
  <si>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</si>
  <si>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</si>
  <si>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</si>
  <si>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</si>
  <si>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</si>
  <si>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</si>
  <si>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</si>
  <si>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</si>
  <si>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</si>
  <si>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</si>
  <si>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</si>
  <si>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</si>
  <si>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</si>
  <si>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</si>
  <si>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</si>
  <si>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</si>
  <si>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</si>
  <si>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</si>
  <si>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</si>
  <si>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</si>
  <si>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</si>
  <si>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</si>
  <si>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</si>
  <si>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</si>
  <si>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</si>
  <si>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</si>
  <si>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</si>
  <si>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</si>
  <si>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</si>
  <si>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</si>
  <si>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</si>
  <si>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</si>
  <si>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</si>
  <si>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</si>
  <si>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</si>
  <si>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</si>
  <si>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</si>
  <si>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</si>
  <si>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</si>
  <si>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</si>
  <si>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</si>
  <si>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</si>
  <si>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</si>
  <si>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</si>
  <si>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</si>
  <si>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</si>
  <si>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</si>
  <si>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</si>
  <si>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</si>
  <si>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</si>
  <si>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</si>
  <si>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</si>
  <si>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</si>
  <si>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</si>
  <si>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</si>
  <si>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</si>
  <si>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</si>
  <si>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</si>
  <si>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</si>
  <si>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</si>
  <si>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</si>
  <si>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</si>
  <si>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</si>
  <si>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</si>
  <si>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</si>
  <si>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</si>
  <si>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</si>
  <si>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</si>
  <si>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</si>
  <si>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</si>
  <si>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</si>
  <si>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</si>
  <si>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</si>
  <si>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</si>
  <si>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</si>
  <si>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</si>
  <si>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</si>
  <si>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</si>
  <si>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</si>
  <si>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</si>
  <si>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</si>
  <si>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</si>
  <si>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</si>
  <si>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</si>
  <si>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</si>
  <si>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</si>
  <si>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</si>
  <si>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</si>
  <si>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</si>
  <si>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</si>
  <si>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</si>
  <si>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</si>
  <si>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</si>
  <si>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</si>
  <si>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</si>
  <si>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</si>
  <si>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</si>
  <si>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</si>
  <si>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</si>
  <si>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</si>
  <si>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</si>
  <si>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</si>
  <si>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</si>
  <si>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</si>
  <si>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</si>
  <si>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</si>
  <si>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</si>
  <si>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</si>
  <si>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</si>
  <si>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</si>
  <si>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</si>
  <si>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</si>
  <si>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</si>
  <si>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</si>
  <si>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</si>
  <si>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</si>
  <si>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</si>
  <si>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</si>
  <si>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</si>
  <si>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</si>
  <si>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</si>
  <si>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</si>
  <si>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</si>
  <si>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</si>
  <si>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</si>
  <si>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</si>
  <si>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</si>
  <si>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</si>
  <si>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</si>
  <si>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</si>
  <si>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</si>
  <si>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</si>
  <si>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</si>
  <si>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</si>
  <si>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</si>
  <si>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</si>
  <si>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</si>
  <si>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</si>
  <si>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</si>
  <si>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</si>
  <si>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</si>
  <si>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</si>
  <si>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</si>
  <si>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</si>
  <si>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</si>
  <si>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</si>
  <si>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</si>
  <si>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</si>
  <si>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</si>
  <si>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</si>
  <si>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</si>
  <si>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</si>
  <si>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</si>
  <si>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</si>
  <si>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</si>
  <si>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</si>
  <si>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</si>
  <si>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</si>
  <si>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</si>
  <si>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</si>
  <si>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</si>
  <si>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</si>
  <si>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</si>
  <si>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</si>
  <si>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</si>
  <si>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</si>
  <si>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</si>
  <si>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</si>
  <si>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</si>
  <si>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</si>
  <si>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</si>
  <si>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</si>
  <si>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</si>
  <si>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</si>
  <si>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</si>
  <si>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</si>
  <si>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</si>
  <si>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</si>
  <si>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</si>
  <si>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</si>
  <si>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</si>
  <si>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</si>
  <si>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</si>
  <si>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</si>
  <si>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</si>
  <si>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</si>
  <si>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</si>
  <si>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</si>
  <si>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</si>
  <si>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</si>
  <si>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</si>
  <si>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</si>
  <si>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</si>
  <si>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</si>
  <si>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</si>
  <si>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</si>
  <si>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</si>
  <si>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</si>
  <si>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</si>
  <si>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</si>
  <si>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</si>
  <si>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</si>
  <si>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</si>
  <si>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</si>
  <si>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</si>
  <si>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</si>
  <si>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</si>
  <si>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</si>
  <si>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</si>
  <si>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</si>
  <si>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</si>
  <si>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</si>
  <si>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</si>
  <si>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</si>
  <si>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</si>
  <si>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</si>
  <si>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</si>
  <si>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</si>
  <si>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</si>
  <si>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</si>
  <si>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</si>
  <si>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</si>
  <si>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</si>
  <si>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</si>
  <si>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</si>
  <si>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</si>
  <si>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</si>
  <si>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</si>
  <si>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</si>
  <si>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</si>
  <si>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</si>
  <si>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</si>
  <si>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</si>
  <si>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</si>
  <si>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</si>
  <si>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</si>
  <si>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</si>
  <si>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</si>
  <si>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</si>
  <si>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</si>
  <si>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</si>
  <si>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</si>
  <si>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</si>
  <si>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</si>
  <si>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</si>
  <si>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</si>
  <si>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</si>
  <si>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</si>
  <si>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</si>
  <si>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</si>
  <si>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</si>
  <si>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</si>
  <si>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</si>
  <si>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</si>
  <si>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</si>
  <si>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</si>
  <si>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</si>
  <si>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</si>
  <si>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</si>
  <si>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</si>
  <si>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</si>
  <si>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</si>
  <si>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</si>
  <si>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</si>
  <si>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</si>
  <si>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</si>
  <si>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</si>
  <si>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</si>
  <si>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</si>
  <si>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</si>
  <si>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</si>
  <si>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</si>
  <si>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</si>
  <si>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</si>
  <si>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</si>
  <si>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</si>
  <si>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</si>
  <si>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</si>
  <si>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</si>
  <si>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</si>
  <si>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</si>
  <si>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</si>
  <si>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</si>
  <si>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</si>
  <si>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</si>
  <si>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</si>
  <si>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</si>
  <si>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</si>
  <si>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</si>
  <si>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</si>
  <si>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</si>
  <si>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</si>
  <si>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</si>
  <si>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</si>
  <si>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</si>
  <si>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</si>
  <si>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</si>
  <si>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</si>
  <si>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</si>
  <si>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</si>
  <si>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</si>
  <si>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</si>
  <si>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</si>
  <si>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</si>
  <si>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</si>
  <si>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</si>
  <si>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</si>
  <si>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</si>
  <si>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</si>
  <si>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</si>
  <si>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</si>
  <si>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</si>
  <si>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</si>
  <si>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</si>
  <si>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</si>
  <si>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</si>
  <si>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</si>
  <si>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</si>
  <si>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</si>
  <si>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</si>
  <si>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</si>
  <si>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</si>
  <si>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</si>
  <si>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</si>
  <si>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</si>
  <si>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</si>
  <si>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</si>
  <si>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</si>
  <si>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</si>
  <si>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</si>
  <si>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</si>
  <si>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</si>
  <si>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</si>
  <si>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</si>
  <si>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</si>
  <si>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</si>
  <si>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</si>
  <si>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</si>
  <si>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</si>
  <si>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</si>
  <si>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</si>
  <si>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</si>
  <si>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</si>
  <si>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</si>
  <si>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</si>
  <si>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</si>
  <si>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</si>
  <si>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</si>
  <si>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</si>
  <si>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</si>
  <si>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</si>
  <si>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</si>
  <si>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</si>
  <si>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</si>
  <si>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</si>
  <si>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</si>
  <si>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</si>
  <si>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</si>
  <si>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</si>
  <si>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</si>
  <si>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</si>
  <si>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</si>
  <si>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</si>
  <si>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</si>
  <si>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</si>
  <si>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</si>
  <si>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</si>
  <si>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</si>
  <si>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</si>
  <si>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</si>
  <si>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</si>
  <si>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</si>
  <si>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</si>
  <si>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</si>
  <si>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</si>
  <si>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</si>
  <si>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</si>
  <si>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</si>
  <si>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</si>
  <si>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</si>
  <si>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</si>
  <si>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</si>
  <si>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</si>
  <si>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</si>
  <si>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</si>
  <si>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</si>
  <si>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</si>
  <si>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</si>
  <si>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</si>
  <si>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</si>
  <si>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</si>
  <si>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</si>
  <si>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</si>
  <si>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</si>
  <si>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</si>
  <si>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</si>
  <si>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</si>
  <si>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</si>
  <si>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</si>
  <si>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</si>
  <si>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</si>
  <si>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</si>
  <si>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</si>
  <si>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</si>
  <si>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</si>
  <si>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</si>
  <si>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</si>
  <si>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</si>
  <si>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</si>
  <si>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</si>
  <si>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</si>
  <si>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</si>
  <si>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</si>
  <si>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</si>
  <si>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</si>
  <si>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</si>
  <si>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</si>
  <si>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</si>
  <si>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</si>
  <si>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</si>
  <si>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</si>
  <si>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</si>
  <si>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</si>
  <si>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</si>
  <si>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</si>
  <si>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</si>
  <si>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</si>
  <si>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</si>
  <si>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</si>
  <si>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</si>
  <si>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</si>
  <si>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</si>
  <si>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</si>
  <si>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</si>
  <si>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</si>
  <si>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</si>
  <si>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</si>
  <si>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</si>
  <si>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</si>
  <si>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</si>
  <si>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</si>
  <si>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</si>
  <si>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</si>
  <si>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</si>
  <si>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</si>
  <si>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</si>
  <si>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</si>
  <si>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</si>
  <si>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</si>
  <si>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</si>
  <si>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</si>
  <si>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</si>
  <si>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</si>
  <si>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</si>
  <si>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</si>
  <si>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</si>
  <si>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</si>
  <si>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</si>
  <si>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</si>
  <si>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</si>
  <si>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</si>
  <si>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</si>
  <si>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</si>
  <si>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</si>
  <si>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</si>
  <si>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</si>
  <si>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</si>
  <si>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</si>
  <si>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</si>
  <si>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</si>
  <si>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</si>
  <si>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</si>
  <si>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</si>
  <si>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</si>
  <si>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</si>
  <si>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</si>
  <si>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</si>
  <si>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</si>
  <si>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</si>
  <si>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</si>
  <si>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</si>
  <si>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</si>
  <si>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</si>
  <si>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</si>
  <si>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</si>
  <si>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</si>
  <si>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</si>
  <si>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</si>
  <si>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</si>
  <si>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</si>
  <si>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</si>
  <si>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</si>
  <si>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</si>
  <si>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</si>
  <si>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</si>
  <si>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</si>
  <si>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</si>
  <si>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</si>
  <si>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</si>
  <si>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</si>
  <si>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</si>
  <si>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</si>
  <si>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</si>
  <si>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</si>
  <si>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</si>
  <si>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</si>
  <si>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</si>
  <si>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</si>
  <si>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</si>
  <si>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</si>
  <si>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</si>
  <si>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</si>
  <si>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</si>
  <si>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</si>
  <si>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</si>
  <si>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</si>
  <si>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</si>
  <si>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</si>
  <si>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</si>
  <si>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</si>
  <si>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</si>
  <si>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</si>
  <si>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</si>
  <si>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</si>
  <si>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</si>
  <si>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</si>
  <si>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</si>
  <si>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</si>
  <si>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</si>
  <si>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</si>
  <si>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</si>
  <si>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</si>
  <si>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</si>
  <si>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</si>
  <si>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</si>
  <si>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</si>
  <si>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</si>
  <si>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</si>
  <si>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</si>
  <si>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</si>
  <si>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</si>
  <si>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</si>
  <si>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</si>
  <si>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</si>
  <si>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</si>
  <si>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</si>
  <si>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</si>
  <si>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</si>
  <si>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</si>
  <si>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</si>
  <si>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</si>
  <si>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</si>
  <si>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</si>
  <si>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</si>
  <si>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</si>
  <si>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</si>
  <si>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</si>
  <si>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</si>
  <si>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</si>
  <si>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</si>
  <si>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</si>
  <si>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</si>
  <si>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</si>
  <si>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</si>
  <si>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</si>
  <si>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</si>
  <si>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</si>
  <si>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</si>
  <si>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</si>
  <si>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</si>
  <si>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</si>
  <si>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</si>
  <si>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</si>
  <si>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</si>
  <si>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</si>
  <si>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</si>
  <si>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</si>
  <si>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</si>
  <si>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</si>
  <si>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</si>
  <si>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</si>
  <si>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</si>
  <si>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</si>
  <si>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</si>
  <si>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</si>
  <si>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</si>
  <si>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</si>
  <si>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</si>
  <si>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</si>
  <si>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</si>
  <si>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</si>
  <si>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</si>
  <si>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</si>
  <si>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</si>
  <si>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</si>
  <si>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</si>
  <si>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</si>
  <si>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</si>
  <si>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</si>
  <si>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</si>
  <si>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</si>
  <si>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</si>
  <si>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</si>
  <si>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</si>
  <si>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</si>
  <si>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</si>
  <si>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</si>
  <si>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</si>
  <si>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</si>
  <si>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</si>
  <si>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</si>
  <si>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</si>
  <si>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</si>
  <si>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</si>
  <si>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</si>
  <si>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</si>
  <si>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</si>
  <si>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</si>
  <si>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</si>
  <si>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</si>
  <si>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</si>
  <si>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</si>
  <si>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</si>
  <si>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</si>
  <si>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</si>
  <si>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</si>
  <si>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</si>
  <si>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</si>
  <si>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</si>
  <si>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</si>
  <si>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</si>
  <si>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</si>
  <si>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</si>
  <si>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</si>
  <si>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</si>
  <si>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</si>
  <si>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</si>
  <si>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</si>
  <si>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</si>
  <si>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</si>
  <si>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</si>
  <si>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</si>
  <si>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</si>
  <si>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</si>
  <si>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</si>
  <si>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</si>
  <si>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</si>
  <si>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</si>
  <si>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</si>
  <si>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</si>
  <si>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</si>
  <si>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</si>
  <si>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</si>
  <si>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</si>
  <si>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</si>
  <si>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</si>
  <si>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</si>
  <si>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</si>
  <si>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</si>
  <si>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</si>
  <si>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</si>
  <si>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</si>
  <si>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</si>
  <si>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</si>
  <si>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</si>
  <si>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</si>
  <si>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</si>
  <si>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</si>
  <si>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</si>
  <si>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</si>
  <si>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</si>
  <si>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</si>
  <si>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</si>
  <si>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</si>
  <si>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</si>
  <si>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</si>
  <si>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</si>
  <si>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</si>
  <si>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</si>
  <si>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</si>
  <si>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</si>
  <si>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</si>
  <si>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</si>
  <si>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</si>
  <si>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</si>
  <si>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</si>
  <si>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</si>
  <si>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</si>
  <si>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</si>
  <si>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</si>
  <si>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</si>
  <si>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</si>
  <si>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</si>
  <si>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</si>
  <si>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</si>
  <si>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</si>
  <si>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</si>
  <si>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</si>
  <si>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</si>
  <si>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</si>
  <si>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</si>
  <si>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</si>
  <si>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</si>
  <si>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</si>
  <si>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</si>
  <si>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</si>
  <si>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</si>
  <si>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</si>
  <si>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</si>
  <si>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</si>
  <si>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</si>
  <si>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</si>
  <si>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</si>
  <si>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</si>
  <si>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</si>
  <si>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</si>
  <si>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</si>
  <si>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</si>
  <si>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</si>
  <si>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</si>
  <si>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</si>
  <si>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</si>
  <si>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</si>
  <si>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</si>
  <si>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</si>
  <si>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</si>
  <si>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</si>
  <si>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</si>
  <si>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</si>
  <si>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</si>
  <si>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</si>
  <si>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</si>
  <si>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</si>
  <si>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</si>
  <si>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</si>
  <si>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</si>
  <si>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</si>
  <si>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</si>
  <si>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</si>
  <si>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</si>
  <si>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</si>
  <si>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</si>
  <si>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</si>
  <si>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</si>
  <si>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</si>
  <si>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</si>
  <si>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</si>
  <si>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</si>
  <si>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</si>
  <si>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</si>
  <si>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</si>
  <si>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</si>
  <si>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</si>
  <si>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</si>
  <si>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</si>
  <si>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</si>
  <si>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</si>
  <si>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</si>
  <si>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</si>
  <si>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</si>
  <si>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</si>
  <si>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</si>
  <si>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</si>
  <si>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</si>
  <si>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</si>
  <si>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</si>
  <si>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</si>
  <si>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</si>
  <si>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</si>
  <si>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</si>
  <si>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</si>
  <si>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</si>
  <si>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</si>
  <si>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</si>
  <si>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</si>
  <si>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</si>
  <si>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</si>
  <si>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</si>
  <si>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</si>
  <si>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</si>
  <si>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</si>
  <si>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</si>
  <si>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</si>
  <si>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</si>
  <si>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</si>
  <si>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</si>
  <si>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</si>
  <si>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</si>
  <si>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</si>
  <si>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</si>
  <si>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</si>
  <si>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</si>
  <si>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</si>
  <si>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</si>
  <si>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</si>
  <si>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</si>
  <si>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</si>
  <si>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</si>
  <si>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</si>
  <si>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</si>
  <si>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</si>
  <si>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</si>
  <si>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</si>
  <si>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</si>
  <si>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</si>
  <si>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</si>
  <si>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</si>
  <si>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</si>
  <si>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</si>
  <si>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</si>
  <si>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</si>
  <si>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</si>
  <si>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</si>
  <si>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</si>
  <si>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</si>
  <si>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</si>
  <si>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</si>
  <si>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</si>
  <si>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</si>
  <si>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</si>
  <si>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</si>
  <si>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</si>
  <si>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</si>
  <si>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</si>
  <si>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</si>
  <si>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</si>
  <si>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</si>
  <si>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</si>
  <si>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</si>
  <si>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</si>
  <si>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</si>
  <si>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</si>
  <si>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</si>
  <si>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</si>
  <si>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</si>
  <si>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</si>
  <si>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</si>
  <si>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</si>
  <si>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</si>
  <si>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</si>
  <si>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</si>
  <si>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</si>
  <si>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</si>
  <si>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</si>
  <si>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</si>
  <si>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</si>
  <si>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</si>
  <si>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</si>
  <si>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</si>
  <si>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</si>
  <si>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</si>
  <si>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</si>
  <si>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</si>
  <si>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</si>
  <si>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</si>
  <si>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</si>
  <si>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</si>
  <si>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</si>
  <si>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</si>
  <si>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</si>
  <si>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</si>
  <si>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</si>
  <si>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</si>
  <si>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</si>
  <si>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</si>
  <si>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</si>
  <si>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</si>
  <si>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</si>
  <si>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</si>
  <si>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</si>
  <si>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</si>
  <si>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</si>
  <si>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</si>
  <si>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</si>
  <si>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</si>
  <si>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</si>
  <si>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</si>
  <si>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</si>
  <si>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</si>
  <si>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</si>
  <si>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</si>
  <si>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</si>
  <si>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</si>
  <si>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</si>
  <si>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</si>
  <si>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</si>
  <si>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</si>
  <si>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</si>
  <si>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</si>
  <si>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</si>
  <si>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</si>
  <si>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</si>
  <si>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</si>
  <si>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</si>
  <si>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</si>
  <si>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</si>
  <si>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</si>
  <si>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</si>
  <si>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</si>
  <si>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</si>
  <si>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</si>
  <si>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</si>
  <si>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</si>
  <si>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</si>
  <si>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</si>
  <si>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</si>
  <si>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</si>
  <si>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</si>
  <si>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</si>
  <si>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</si>
  <si>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</si>
  <si>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</si>
  <si>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</si>
  <si>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</si>
  <si>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</si>
  <si>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</si>
  <si>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</si>
  <si>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</si>
  <si>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</si>
  <si>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</si>
  <si>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</si>
  <si>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</si>
  <si>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</si>
  <si>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</si>
  <si>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</si>
  <si>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</si>
  <si>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</si>
  <si>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</si>
  <si>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</si>
  <si>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</si>
  <si>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</si>
  <si>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</si>
  <si>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</si>
  <si>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</si>
  <si>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</si>
  <si>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</si>
  <si>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</si>
  <si>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</si>
  <si>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</si>
  <si>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</si>
  <si>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</si>
  <si>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</si>
  <si>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</si>
  <si>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</si>
  <si>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</si>
  <si>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</si>
  <si>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</si>
  <si>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</si>
  <si>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</si>
  <si>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</si>
  <si>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</si>
  <si>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</si>
  <si>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</si>
  <si>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</si>
  <si>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</si>
  <si>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</si>
  <si>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</si>
  <si>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</si>
  <si>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</si>
  <si>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</si>
  <si>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</si>
  <si>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</si>
  <si>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</si>
  <si>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</si>
  <si>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</si>
  <si>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</si>
  <si>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</si>
  <si>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</si>
  <si>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</si>
  <si>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</si>
  <si>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</si>
  <si>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</si>
  <si>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</si>
  <si>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</si>
  <si>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</si>
  <si>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</si>
  <si>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</si>
  <si>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</si>
  <si>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</si>
  <si>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</si>
  <si>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</si>
  <si>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</si>
  <si>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</si>
  <si>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</si>
  <si>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</si>
  <si>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</si>
  <si>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</si>
  <si>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</si>
  <si>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</si>
  <si>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</si>
  <si>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</si>
  <si>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</si>
  <si>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</si>
  <si>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</si>
  <si>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</si>
  <si>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</si>
  <si>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</si>
  <si>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</si>
  <si>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</si>
  <si>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</si>
  <si>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</si>
  <si>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</si>
  <si>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</si>
  <si>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</si>
  <si>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</si>
  <si>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</si>
  <si>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</si>
  <si>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</si>
  <si>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</si>
  <si>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</si>
  <si>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</si>
  <si>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</si>
  <si>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</si>
  <si>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</si>
  <si>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</si>
  <si>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</si>
  <si>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</si>
  <si>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</si>
  <si>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</si>
  <si>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</si>
  <si>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</si>
  <si>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</si>
  <si>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</si>
  <si>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</si>
  <si>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</si>
  <si>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</si>
  <si>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</si>
  <si>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</si>
  <si>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</si>
  <si>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</si>
  <si>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</si>
  <si>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</si>
  <si>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</si>
  <si>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</si>
  <si>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</si>
  <si>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</si>
  <si>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</si>
  <si>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</si>
  <si>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</si>
  <si>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</si>
  <si>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</si>
  <si>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</si>
  <si>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</si>
  <si>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</si>
  <si>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</si>
  <si>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</si>
  <si>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</si>
  <si>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</si>
  <si>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</si>
  <si>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</si>
  <si>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</si>
  <si>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</si>
  <si>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</si>
  <si>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</si>
  <si>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</si>
  <si>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</si>
  <si>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</si>
  <si>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</si>
  <si>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</si>
  <si>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</si>
  <si>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</si>
  <si>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</si>
  <si>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</si>
  <si>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</si>
  <si>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</si>
  <si>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</si>
  <si>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</si>
  <si>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</si>
  <si>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</si>
  <si>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</si>
  <si>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</si>
  <si>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</si>
  <si>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</si>
  <si>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</si>
  <si>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</si>
  <si>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</si>
  <si>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</si>
  <si>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</si>
  <si>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</si>
  <si>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</si>
  <si>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</si>
  <si>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</si>
  <si>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</si>
  <si>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</si>
  <si>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</si>
  <si>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</si>
  <si>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</si>
  <si>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</si>
  <si>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</si>
  <si>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</si>
  <si>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</si>
  <si>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</si>
  <si>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</si>
  <si>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</si>
  <si>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</si>
  <si>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</si>
  <si>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</si>
  <si>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</si>
  <si>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</si>
  <si>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</si>
  <si>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</si>
  <si>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</si>
  <si>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</si>
  <si>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</si>
  <si>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</si>
  <si>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</si>
  <si>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</si>
  <si>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</si>
  <si>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</si>
  <si>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</si>
  <si>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</si>
  <si>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</si>
  <si>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</si>
  <si>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</si>
  <si>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</si>
  <si>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</si>
  <si>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</si>
  <si>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</si>
  <si>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</si>
  <si>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</si>
  <si>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</si>
  <si>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</si>
  <si>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</si>
  <si>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</si>
  <si>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</si>
  <si>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</si>
  <si>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</si>
  <si>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</si>
  <si>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</si>
  <si>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</si>
  <si>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</si>
  <si>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</si>
  <si>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</si>
  <si>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</si>
  <si>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</si>
  <si>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</si>
  <si>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</si>
  <si>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</si>
  <si>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</si>
  <si>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</si>
  <si>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</si>
  <si>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</si>
  <si>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</si>
  <si>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</si>
  <si>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</si>
  <si>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</si>
  <si>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</si>
  <si>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</si>
  <si>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</si>
  <si>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</si>
  <si>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</si>
  <si>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</si>
  <si>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</si>
  <si>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</si>
  <si>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</si>
  <si>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</si>
  <si>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</si>
  <si>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</si>
  <si>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</si>
  <si>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</si>
  <si>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</si>
  <si>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</si>
  <si>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</si>
  <si>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</si>
  <si>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</si>
  <si>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</si>
  <si>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</si>
  <si>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</si>
  <si>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</si>
  <si>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</si>
  <si>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</si>
  <si>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</si>
  <si>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</si>
  <si>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</si>
  <si>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</si>
  <si>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</si>
  <si>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</si>
  <si>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</si>
  <si>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</si>
  <si>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</si>
  <si>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</si>
  <si>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</si>
  <si>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</si>
  <si>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</si>
  <si>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</si>
  <si>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</si>
  <si>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</si>
  <si>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</si>
  <si>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</si>
  <si>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</si>
  <si>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</si>
  <si>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</si>
  <si>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</si>
  <si>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</si>
  <si>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</si>
  <si>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</si>
  <si>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</si>
  <si>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</si>
  <si>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</si>
  <si>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</si>
  <si>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</si>
  <si>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</si>
  <si>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</si>
  <si>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</si>
  <si>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</si>
  <si>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</si>
  <si>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</si>
  <si>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</si>
  <si>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</si>
  <si>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</si>
  <si>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</si>
  <si>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</si>
  <si>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</si>
  <si>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</si>
  <si>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</si>
  <si>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</si>
  <si>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</si>
  <si>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</si>
  <si>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</si>
  <si>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</si>
  <si>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</si>
  <si>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</si>
  <si>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</si>
  <si>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</si>
  <si>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</si>
  <si>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</si>
  <si>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</si>
  <si>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</si>
  <si>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</si>
  <si>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</si>
  <si>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</si>
  <si>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</si>
  <si>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</si>
  <si>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</si>
  <si>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</si>
  <si>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</si>
  <si>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</si>
  <si>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</si>
  <si>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</si>
  <si>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</si>
  <si>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</si>
  <si>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</si>
  <si>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</si>
  <si>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</si>
  <si>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</si>
  <si>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</si>
  <si>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</si>
  <si>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</si>
  <si>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</si>
  <si>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</si>
  <si>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</si>
  <si>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</si>
  <si>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</si>
  <si>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</si>
  <si>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</si>
  <si>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</si>
  <si>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</si>
  <si>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</si>
  <si>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</si>
  <si>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</si>
  <si>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</si>
  <si>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</si>
  <si>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</si>
  <si>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</si>
  <si>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</si>
  <si>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</si>
  <si>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</si>
  <si>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</si>
  <si>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</si>
  <si>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</si>
  <si>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</si>
  <si>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</si>
  <si>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</si>
  <si>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</si>
  <si>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</si>
  <si>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</si>
  <si>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</si>
  <si>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</si>
  <si>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</si>
  <si>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</si>
  <si>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</si>
  <si>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</si>
  <si>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</si>
  <si>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</si>
  <si>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</si>
  <si>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</si>
  <si>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</si>
  <si>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</si>
  <si>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</si>
  <si>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</si>
  <si>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</si>
  <si>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</si>
  <si>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</si>
  <si>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</si>
  <si>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</si>
  <si>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</si>
  <si>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</si>
  <si>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</si>
  <si>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</si>
  <si>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</si>
  <si>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</si>
  <si>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</si>
  <si>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</si>
  <si>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</si>
  <si>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</si>
  <si>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</si>
  <si>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</si>
  <si>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</si>
  <si>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</si>
  <si>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</si>
  <si>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</si>
  <si>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</si>
  <si>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</si>
  <si>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</si>
  <si>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</si>
  <si>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</si>
  <si>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</si>
  <si>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</si>
  <si>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</si>
  <si>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</si>
  <si>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</si>
  <si>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</si>
  <si>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</si>
  <si>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</si>
  <si>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</si>
  <si>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</si>
  <si>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</si>
  <si>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</si>
  <si>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</si>
  <si>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</si>
  <si>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</si>
  <si>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</si>
  <si>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</si>
  <si>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</si>
  <si>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</si>
  <si>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</si>
  <si>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</si>
  <si>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</si>
  <si>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</si>
  <si>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</si>
  <si>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</si>
  <si>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</si>
  <si>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</si>
  <si>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</si>
  <si>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</si>
  <si>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</si>
  <si>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</si>
  <si>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</si>
  <si>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</si>
  <si>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</si>
  <si>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</si>
  <si>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</si>
  <si>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</si>
  <si>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</si>
  <si>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</si>
  <si>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</si>
  <si>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</si>
  <si>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</si>
  <si>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</si>
  <si>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</si>
  <si>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</si>
  <si>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</si>
  <si>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</si>
  <si>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</si>
  <si>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</si>
  <si>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</si>
  <si>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</si>
  <si>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</si>
  <si>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</si>
  <si>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</si>
  <si>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</si>
  <si>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</si>
  <si>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</si>
  <si>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</si>
  <si>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</si>
  <si>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</si>
  <si>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</si>
  <si>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</si>
  <si>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</si>
  <si>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</si>
  <si>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</si>
  <si>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</si>
  <si>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</si>
  <si>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</si>
  <si>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</si>
  <si>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</si>
  <si>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</si>
  <si>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</si>
  <si>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</si>
  <si>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</si>
  <si>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</si>
  <si>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</si>
  <si>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</si>
  <si>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</si>
  <si>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</si>
  <si>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</si>
  <si>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</si>
  <si>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</si>
  <si>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</si>
  <si>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</si>
  <si>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</si>
  <si>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</si>
  <si>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</si>
  <si>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</si>
  <si>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</si>
  <si>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</si>
  <si>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</si>
  <si>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</si>
  <si>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</si>
  <si>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</si>
  <si>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</si>
  <si>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</si>
  <si>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</si>
  <si>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</si>
  <si>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</si>
  <si>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</si>
  <si>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</si>
  <si>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</si>
  <si>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</si>
  <si>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</si>
  <si>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</si>
  <si>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</si>
  <si>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</si>
  <si>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</si>
  <si>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</si>
  <si>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</si>
  <si>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</si>
  <si>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</si>
  <si>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</si>
  <si>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</si>
  <si>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</si>
  <si>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</si>
  <si>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</si>
  <si>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</si>
  <si>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</si>
  <si>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</si>
  <si>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</si>
  <si>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</si>
  <si>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</si>
  <si>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</si>
  <si>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</si>
  <si>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</si>
  <si>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</si>
  <si>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</si>
  <si>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</si>
  <si>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</si>
  <si>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</si>
  <si>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</si>
  <si>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</si>
  <si>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</si>
  <si>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</si>
  <si>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</si>
  <si>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</si>
  <si>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</si>
  <si>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</si>
  <si>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</si>
  <si>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</si>
  <si>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</si>
  <si>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</si>
  <si>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</si>
  <si>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</si>
  <si>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</si>
  <si>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</si>
  <si>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</si>
  <si>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</si>
  <si>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</si>
  <si>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</si>
  <si>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</si>
  <si>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</si>
  <si>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</si>
  <si>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</si>
  <si>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</si>
  <si>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</si>
  <si>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</si>
  <si>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</si>
  <si>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</si>
  <si>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</si>
  <si>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</si>
  <si>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</si>
  <si>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</si>
  <si>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</si>
  <si>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</si>
  <si>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</si>
  <si>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</si>
  <si>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</si>
  <si>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</si>
  <si>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</si>
  <si>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</si>
  <si>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</si>
  <si>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</si>
  <si>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</si>
  <si>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</si>
  <si>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</si>
  <si>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</si>
  <si>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</si>
  <si>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</si>
  <si>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</si>
  <si>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</si>
  <si>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</si>
  <si>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</si>
  <si>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</si>
  <si>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</si>
  <si>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</si>
  <si>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</si>
  <si>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</si>
  <si>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</si>
  <si>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</si>
  <si>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</si>
  <si>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</si>
  <si>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</si>
  <si>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</si>
  <si>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</si>
  <si>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</si>
  <si>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</si>
  <si>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</si>
  <si>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</si>
  <si>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</si>
  <si>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</si>
  <si>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</si>
  <si>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</si>
  <si>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</si>
  <si>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</si>
  <si>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</si>
  <si>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</si>
  <si>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</si>
  <si>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</si>
  <si>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</si>
  <si>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</si>
  <si>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</si>
  <si>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</si>
  <si>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</si>
  <si>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</si>
  <si>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</si>
  <si>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</si>
  <si>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</si>
  <si>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</si>
  <si>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</si>
  <si>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</si>
  <si>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</si>
  <si>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</si>
  <si>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</si>
  <si>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</si>
  <si>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</si>
  <si>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</si>
  <si>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</si>
  <si>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</si>
  <si>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</si>
  <si>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</si>
  <si>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</si>
  <si>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</si>
  <si>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</si>
  <si>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</si>
  <si>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</si>
  <si>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</si>
  <si>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</si>
  <si>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</si>
  <si>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</si>
  <si>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</si>
  <si>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</si>
  <si>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</si>
  <si>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</si>
  <si>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</si>
  <si>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</si>
  <si>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</si>
  <si>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</si>
  <si>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</si>
  <si>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</si>
  <si>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</si>
  <si>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</si>
  <si>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</si>
  <si>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</si>
  <si>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</si>
  <si>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</si>
  <si>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</si>
  <si>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</si>
  <si>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</si>
  <si>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</si>
  <si>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</si>
  <si>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</si>
  <si>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</si>
  <si>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</si>
  <si>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</si>
  <si>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</si>
  <si>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</si>
  <si>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</si>
  <si>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</si>
  <si>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</si>
  <si>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</si>
  <si>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</si>
  <si>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</si>
  <si>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</si>
  <si>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</si>
  <si>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</si>
  <si>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</si>
  <si>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</si>
  <si>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</si>
  <si>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</si>
  <si>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</si>
  <si>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</si>
  <si>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</si>
  <si>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</si>
  <si>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</si>
  <si>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</si>
  <si>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</si>
  <si>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</si>
  <si>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</si>
  <si>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</si>
  <si>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</si>
  <si>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</si>
  <si>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</si>
  <si>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</si>
  <si>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</si>
  <si>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</si>
  <si>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</si>
  <si>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</si>
  <si>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</si>
  <si>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</si>
  <si>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</si>
  <si>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</si>
  <si>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</si>
  <si>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</si>
  <si>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</si>
  <si>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</si>
  <si>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</si>
  <si>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</si>
  <si>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</si>
  <si>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</si>
  <si>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</si>
  <si>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</si>
  <si>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</si>
  <si>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</si>
  <si>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</si>
  <si>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</si>
  <si>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</si>
  <si>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</si>
  <si>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</si>
  <si>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</si>
  <si>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</si>
  <si>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</si>
  <si>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</si>
  <si>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</si>
  <si>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</si>
  <si>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</si>
  <si>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</si>
  <si>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</si>
  <si>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</si>
  <si>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</si>
  <si>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</si>
  <si>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</si>
  <si>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</si>
  <si>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</si>
  <si>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</si>
  <si>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</si>
  <si>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</si>
  <si>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</si>
  <si>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</si>
  <si>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</si>
  <si>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</si>
  <si>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</si>
  <si>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</si>
  <si>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</si>
  <si>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</si>
  <si>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</si>
  <si>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</si>
  <si>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</si>
  <si>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</si>
  <si>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</si>
  <si>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</si>
  <si>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</si>
  <si>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</si>
  <si>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</si>
  <si>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</si>
  <si>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</si>
  <si>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</si>
  <si>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</si>
  <si>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</si>
  <si>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</si>
  <si>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</si>
  <si>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</si>
  <si>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</si>
  <si>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</si>
  <si>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</si>
  <si>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</si>
  <si>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</si>
  <si>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</si>
  <si>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</si>
  <si>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</si>
  <si>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</si>
  <si>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</si>
  <si>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</si>
  <si>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</si>
  <si>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</si>
  <si>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</si>
  <si>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</si>
  <si>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</si>
  <si>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</si>
  <si>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</si>
  <si>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</si>
  <si>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</si>
  <si>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</si>
  <si>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</si>
  <si>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</si>
  <si>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</si>
  <si>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</si>
  <si>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</si>
  <si>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</si>
  <si>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</si>
  <si>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</si>
  <si>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</si>
  <si>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</si>
  <si>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</si>
  <si>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</si>
  <si>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</si>
  <si>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</si>
  <si>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</si>
  <si>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</si>
  <si>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</si>
  <si>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</si>
  <si>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</si>
  <si>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</si>
  <si>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</si>
  <si>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</si>
  <si>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</si>
  <si>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</si>
  <si>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</si>
  <si>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</si>
  <si>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</si>
  <si>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</si>
  <si>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</si>
  <si>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</si>
  <si>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</si>
  <si>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</si>
  <si>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</si>
  <si>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</si>
  <si>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</si>
  <si>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</si>
  <si>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</si>
  <si>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</si>
  <si>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</si>
  <si>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</si>
  <si>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</si>
  <si>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</si>
  <si>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</si>
  <si>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</si>
  <si>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</si>
  <si>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</si>
  <si>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</si>
  <si>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</si>
  <si>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</si>
  <si>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</si>
  <si>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</si>
  <si>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</si>
  <si>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</si>
  <si>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</si>
  <si>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</si>
  <si>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</si>
  <si>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</si>
  <si>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</si>
  <si>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</si>
  <si>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</si>
  <si>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</si>
  <si>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</si>
  <si>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</si>
  <si>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</si>
  <si>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</si>
  <si>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</si>
  <si>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</si>
  <si>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</si>
  <si>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</si>
  <si>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</si>
  <si>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</si>
  <si>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</si>
  <si>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</si>
  <si>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</si>
  <si>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</si>
  <si>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</si>
  <si>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</si>
  <si>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</si>
  <si>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</si>
  <si>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</si>
  <si>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</si>
  <si>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</si>
  <si>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</si>
  <si>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</si>
  <si>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</si>
  <si>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</si>
  <si>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</si>
  <si>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</si>
  <si>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</si>
  <si>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</si>
  <si>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</si>
  <si>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</si>
  <si>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</si>
  <si>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</si>
  <si>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</si>
  <si>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</si>
  <si>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</si>
  <si>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</si>
  <si>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</si>
  <si>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</si>
  <si>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</si>
  <si>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</si>
  <si>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</si>
  <si>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</si>
  <si>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</si>
  <si>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</si>
  <si>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</si>
  <si>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</si>
  <si>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</si>
  <si>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</si>
  <si>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</si>
  <si>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</si>
  <si>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</si>
  <si>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</si>
  <si>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</si>
  <si>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</si>
  <si>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</si>
  <si>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</si>
  <si>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</si>
  <si>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</si>
  <si>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</si>
  <si>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</si>
  <si>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</si>
  <si>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</si>
  <si>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</si>
  <si>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</si>
  <si>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</si>
  <si>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</si>
  <si>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</si>
  <si>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</si>
  <si>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</si>
  <si>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</si>
  <si>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</si>
  <si>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</si>
  <si>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</si>
  <si>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</si>
  <si>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</si>
  <si>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</si>
  <si>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</si>
  <si>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</si>
  <si>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</si>
  <si>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</si>
  <si>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</si>
  <si>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</si>
  <si>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</si>
  <si>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</si>
  <si>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</si>
  <si>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</si>
  <si>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</si>
  <si>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</si>
  <si>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</si>
  <si>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</si>
  <si>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</si>
  <si>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</si>
  <si>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</si>
  <si>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</si>
  <si>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</si>
  <si>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</si>
  <si>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</si>
  <si>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</si>
  <si>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</si>
  <si>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</si>
  <si>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</si>
  <si>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</si>
  <si>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</si>
  <si>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</si>
  <si>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</si>
  <si>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</si>
  <si>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</si>
  <si>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</si>
  <si>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</si>
  <si>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</si>
  <si>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</si>
  <si>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</si>
  <si>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</si>
  <si>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</si>
  <si>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</si>
  <si>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</si>
  <si>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</si>
  <si>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</si>
  <si>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</si>
  <si>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</si>
  <si>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</si>
  <si>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</si>
  <si>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</si>
  <si>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</si>
  <si>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</si>
  <si>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</si>
  <si>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</si>
  <si>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</si>
  <si>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</si>
  <si>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</si>
  <si>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</si>
  <si>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</si>
  <si>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</si>
  <si>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</si>
  <si>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</si>
  <si>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</si>
  <si>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</si>
  <si>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</si>
  <si>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</si>
  <si>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</si>
  <si>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</si>
  <si>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</si>
  <si>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</si>
  <si>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</si>
  <si>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</si>
  <si>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</si>
  <si>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</si>
  <si>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</si>
  <si>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</si>
  <si>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</si>
  <si>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</si>
  <si>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</si>
  <si>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</si>
  <si>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</si>
  <si>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</si>
  <si>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</si>
  <si>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</si>
  <si>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</si>
  <si>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</si>
  <si>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</si>
  <si>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</si>
  <si>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</si>
  <si>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</si>
  <si>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</si>
  <si>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</si>
  <si>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</si>
  <si>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</si>
  <si>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</si>
  <si>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</si>
  <si>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</si>
  <si>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</si>
  <si>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</si>
  <si>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</si>
  <si>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</si>
  <si>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</si>
  <si>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</si>
  <si>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</si>
  <si>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</si>
  <si>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</si>
  <si>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</si>
  <si>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</si>
  <si>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</si>
  <si>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</si>
  <si>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</si>
  <si>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</si>
  <si>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</si>
  <si>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</si>
  <si>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</si>
  <si>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</si>
  <si>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</si>
  <si>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</si>
  <si>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</si>
  <si>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</si>
  <si>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</si>
  <si>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</si>
  <si>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</si>
  <si>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</si>
  <si>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</si>
  <si>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</si>
  <si>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</si>
  <si>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</si>
  <si>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</si>
  <si>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</si>
  <si>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</si>
  <si>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</si>
  <si>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</si>
  <si>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</si>
  <si>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</si>
  <si>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</si>
  <si>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</si>
  <si>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</si>
  <si>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</si>
  <si>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</si>
  <si>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</si>
  <si>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</si>
  <si>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</si>
  <si>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</si>
  <si>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</si>
  <si>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</si>
  <si>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</si>
  <si>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</si>
  <si>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</si>
  <si>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</si>
  <si>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</si>
  <si>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</si>
  <si>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</si>
  <si>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</si>
  <si>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</si>
  <si>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</si>
  <si>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</si>
  <si>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</si>
  <si>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</si>
  <si>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</si>
  <si>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</si>
  <si>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</si>
  <si>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</si>
  <si>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</si>
  <si>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</si>
  <si>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</si>
  <si>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</si>
  <si>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</si>
  <si>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</si>
  <si>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</si>
  <si>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</si>
  <si>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</si>
  <si>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</si>
  <si>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</si>
  <si>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</si>
  <si>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</si>
  <si>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</si>
  <si>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</si>
  <si>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</si>
  <si>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</si>
  <si>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</si>
  <si>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</si>
  <si>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</si>
  <si>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</si>
  <si>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</si>
  <si>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</si>
  <si>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</si>
  <si>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</si>
  <si>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</si>
  <si>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</si>
  <si>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</si>
  <si>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</si>
  <si>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</si>
  <si>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</si>
  <si>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</si>
  <si>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</si>
  <si>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</si>
  <si>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</si>
  <si>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</si>
  <si>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</si>
  <si>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</si>
  <si>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</si>
  <si>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</si>
  <si>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</si>
  <si>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</si>
  <si>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</si>
  <si>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</si>
  <si>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</si>
  <si>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</si>
  <si>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</si>
  <si>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</si>
  <si>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</si>
  <si>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</si>
  <si>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</si>
  <si>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</si>
  <si>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</si>
  <si>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</si>
  <si>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</si>
  <si>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</si>
  <si>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</si>
  <si>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</si>
  <si>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</si>
  <si>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</si>
  <si>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</si>
  <si>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</si>
  <si>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</si>
  <si>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</si>
  <si>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</si>
  <si>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</si>
  <si>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</si>
  <si>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</si>
  <si>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</si>
  <si>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</si>
  <si>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</si>
  <si>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</si>
  <si>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</si>
  <si>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</si>
  <si>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</si>
  <si>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</si>
  <si>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</si>
  <si>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</si>
  <si>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</si>
  <si>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</si>
  <si>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</si>
  <si>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</si>
  <si>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</si>
  <si>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</si>
  <si>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</si>
  <si>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</si>
  <si>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</si>
  <si>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</si>
  <si>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</si>
  <si>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</si>
  <si>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</si>
  <si>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</si>
  <si>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</si>
  <si>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</si>
  <si>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</si>
  <si>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</si>
  <si>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</si>
  <si>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</si>
  <si>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</si>
  <si>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</si>
  <si>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</si>
  <si>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</si>
  <si>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</si>
  <si>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</si>
  <si>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</si>
  <si>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</si>
  <si>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</si>
  <si>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</si>
  <si>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</si>
  <si>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</si>
  <si>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</si>
  <si>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</si>
  <si>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</si>
  <si>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</si>
  <si>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</si>
  <si>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</si>
  <si>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</si>
  <si>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</si>
  <si>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</si>
  <si>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</si>
  <si>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</si>
  <si>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</si>
  <si>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</si>
  <si>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</si>
  <si>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</si>
  <si>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</si>
  <si>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</si>
  <si>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</si>
  <si>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</si>
  <si>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</si>
  <si>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</si>
  <si>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</si>
  <si>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</si>
  <si>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</si>
  <si>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</si>
  <si>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</si>
  <si>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</si>
  <si>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</si>
  <si>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</si>
  <si>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</si>
  <si>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</si>
  <si>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</si>
  <si>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</si>
  <si>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</si>
  <si>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</si>
  <si>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</si>
  <si>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</si>
  <si>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</si>
  <si>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</si>
  <si>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</si>
  <si>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</si>
  <si>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</si>
  <si>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</si>
  <si>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</si>
  <si>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</si>
  <si>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</si>
  <si>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</si>
  <si>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</si>
  <si>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</si>
  <si>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</si>
  <si>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</si>
  <si>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</si>
  <si>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</si>
  <si>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</si>
  <si>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</si>
  <si>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</si>
  <si>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</si>
  <si>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</si>
  <si>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</si>
  <si>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</si>
  <si>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</si>
  <si>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</si>
  <si>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</si>
  <si>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</si>
  <si>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</si>
  <si>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</si>
  <si>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</si>
  <si>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</si>
  <si>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</si>
  <si>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</si>
  <si>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</si>
  <si>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</si>
  <si>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</si>
  <si>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</si>
  <si>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</si>
  <si>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</si>
  <si>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</si>
  <si>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</si>
  <si>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</si>
  <si>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</si>
  <si>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</si>
  <si>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</si>
  <si>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</si>
  <si>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</si>
  <si>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</si>
  <si>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</si>
  <si>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</si>
  <si>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</si>
  <si>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</si>
  <si>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</si>
  <si>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</si>
  <si>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</si>
  <si>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</si>
  <si>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</si>
  <si>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</si>
  <si>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</si>
  <si>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</si>
  <si>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</si>
  <si>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</si>
  <si>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</si>
  <si>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</si>
  <si>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</si>
  <si>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</si>
  <si>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</si>
  <si>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</si>
  <si>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</si>
  <si>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</si>
  <si>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</si>
  <si>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</si>
  <si>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</si>
  <si>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</si>
  <si>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</si>
  <si>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</si>
  <si>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</si>
  <si>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</si>
  <si>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</si>
  <si>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</si>
  <si>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</si>
  <si>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</si>
  <si>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</si>
  <si>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</si>
  <si>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</si>
  <si>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</si>
  <si>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</si>
  <si>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</si>
  <si>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</si>
  <si>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</si>
  <si>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</si>
  <si>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</si>
  <si>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</si>
  <si>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</si>
  <si>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</si>
  <si>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</si>
  <si>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</si>
  <si>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</si>
  <si>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</si>
  <si>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</si>
  <si>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</si>
  <si>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</si>
  <si>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</si>
  <si>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</si>
  <si>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</si>
  <si>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</si>
  <si>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</si>
  <si>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</si>
  <si>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</si>
  <si>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</si>
  <si>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</si>
  <si>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</si>
  <si>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</si>
  <si>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</si>
  <si>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</si>
  <si>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</si>
  <si>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</si>
  <si>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</si>
  <si>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</si>
  <si>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</si>
  <si>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</si>
  <si>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</si>
  <si>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</si>
  <si>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</si>
  <si>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</si>
  <si>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</si>
  <si>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</si>
  <si>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</si>
  <si>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</si>
  <si>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</si>
  <si>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</si>
  <si>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</si>
  <si>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</si>
  <si>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</si>
  <si>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</si>
  <si>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</si>
  <si>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</si>
  <si>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</si>
  <si>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</si>
  <si>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</si>
  <si>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</si>
  <si>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</si>
  <si>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</si>
  <si>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</si>
  <si>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</si>
  <si>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</si>
  <si>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</si>
  <si>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</si>
  <si>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</si>
  <si>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</si>
  <si>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</si>
  <si>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</si>
  <si>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</si>
  <si>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</si>
  <si>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</si>
  <si>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</si>
  <si>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</si>
  <si>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</si>
  <si>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</si>
  <si>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</si>
  <si>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</si>
  <si>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</si>
  <si>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</si>
  <si>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</si>
  <si>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</si>
  <si>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</si>
  <si>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</si>
  <si>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</si>
  <si>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</si>
  <si>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</si>
  <si>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</si>
  <si>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</si>
  <si>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</si>
  <si>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</si>
  <si>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</si>
  <si>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</si>
  <si>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</si>
  <si>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</si>
  <si>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</si>
  <si>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</si>
  <si>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</si>
  <si>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</si>
  <si>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</si>
  <si>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</si>
  <si>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</si>
  <si>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</si>
  <si>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</si>
  <si>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</si>
  <si>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</si>
  <si>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</si>
  <si>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</si>
  <si>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</si>
  <si>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</si>
  <si>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</si>
  <si>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</si>
  <si>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</si>
  <si>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</si>
  <si>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</si>
  <si>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</si>
  <si>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</si>
  <si>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</si>
  <si>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</si>
  <si>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</si>
  <si>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</si>
  <si>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</si>
  <si>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</si>
  <si>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</si>
  <si>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</si>
  <si>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</si>
  <si>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</si>
  <si>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</si>
  <si>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</si>
  <si>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</si>
  <si>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</si>
  <si>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</si>
  <si>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</si>
  <si>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</si>
  <si>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</si>
  <si>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</si>
  <si>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</si>
  <si>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</si>
  <si>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</si>
  <si>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</si>
  <si>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</si>
  <si>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</si>
  <si>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</si>
  <si>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</si>
  <si>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</si>
  <si>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</si>
  <si>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</si>
  <si>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</si>
  <si>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</si>
  <si>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</si>
  <si>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</si>
  <si>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</si>
  <si>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</si>
  <si>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</si>
  <si>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</si>
  <si>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</si>
  <si>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</si>
  <si>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</si>
  <si>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</si>
  <si>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</si>
  <si>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</si>
  <si>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</si>
  <si>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</si>
  <si>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</si>
  <si>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</si>
  <si>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</si>
  <si>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</si>
  <si>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</si>
  <si>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</si>
  <si>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</si>
  <si>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</si>
  <si>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</si>
  <si>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</si>
  <si>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</si>
  <si>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</si>
  <si>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</si>
  <si>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</si>
  <si>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</si>
  <si>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</si>
  <si>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</si>
  <si>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</si>
  <si>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</si>
  <si>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</si>
  <si>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</si>
  <si>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</si>
  <si>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</si>
  <si>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</si>
  <si>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</si>
  <si>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</si>
  <si>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</si>
  <si>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</si>
  <si>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</si>
  <si>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</si>
  <si>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</si>
  <si>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</si>
  <si>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</si>
  <si>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</si>
  <si>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</si>
  <si>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</si>
  <si>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</si>
  <si>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</si>
  <si>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</si>
  <si>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</si>
  <si>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</si>
  <si>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</si>
  <si>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</si>
  <si>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</si>
  <si>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</si>
  <si>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</si>
  <si>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</si>
  <si>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</si>
  <si>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</si>
  <si>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</si>
  <si>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</si>
  <si>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</si>
  <si>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</si>
  <si>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</si>
  <si>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</si>
  <si>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</si>
  <si>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</si>
  <si>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</si>
  <si>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</si>
  <si>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</si>
  <si>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</si>
  <si>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</si>
  <si>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</si>
  <si>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</si>
  <si>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</si>
  <si>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</si>
  <si>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</si>
  <si>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</si>
  <si>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</si>
  <si>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</si>
  <si>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</si>
  <si>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</si>
  <si>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</si>
  <si>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</si>
  <si>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</si>
  <si>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</si>
  <si>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</si>
  <si>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</si>
  <si>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</si>
  <si>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</si>
  <si>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</si>
  <si>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</si>
  <si>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</si>
  <si>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</si>
  <si>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</si>
  <si>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</si>
  <si>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</si>
  <si>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</si>
  <si>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</si>
  <si>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</si>
  <si>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</si>
  <si>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</si>
  <si>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</si>
  <si>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</si>
  <si>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</si>
  <si>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</si>
  <si>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</si>
  <si>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</si>
  <si>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</si>
  <si>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</si>
  <si>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</si>
  <si>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</si>
  <si>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</si>
  <si>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</si>
  <si>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</si>
  <si>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</si>
  <si>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</si>
  <si>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</si>
  <si>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</si>
  <si>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</si>
  <si>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</si>
  <si>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</si>
  <si>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</si>
  <si>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</si>
  <si>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</si>
  <si>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</si>
  <si>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</si>
  <si>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</si>
  <si>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</si>
  <si>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</si>
  <si>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</si>
  <si>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</si>
  <si>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</si>
  <si>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</si>
  <si>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</si>
  <si>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</si>
  <si>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</si>
  <si>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</si>
  <si>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</si>
  <si>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</si>
  <si>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</si>
  <si>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</si>
  <si>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</si>
  <si>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</si>
  <si>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</si>
  <si>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</si>
  <si>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</si>
  <si>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</si>
  <si>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</si>
  <si>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</si>
  <si>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</si>
  <si>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</si>
  <si>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</si>
  <si>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</si>
  <si>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</si>
  <si>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</si>
  <si>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</si>
  <si>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</si>
  <si>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</si>
  <si>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</si>
  <si>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</si>
  <si>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</si>
  <si>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</si>
  <si>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</si>
  <si>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</si>
  <si>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</si>
  <si>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</si>
  <si>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</si>
  <si>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</si>
  <si>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</si>
  <si>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</si>
  <si>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</si>
  <si>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</si>
  <si>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</si>
  <si>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</si>
  <si>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</si>
  <si>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</si>
  <si>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</si>
  <si>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</si>
  <si>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</si>
  <si>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</si>
  <si>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</si>
  <si>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</si>
  <si>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</si>
  <si>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</si>
  <si>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</si>
  <si>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</si>
  <si>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</si>
  <si>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</si>
  <si>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</si>
  <si>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</si>
  <si>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</si>
  <si>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</si>
  <si>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</si>
  <si>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</si>
  <si>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</si>
  <si>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</si>
  <si>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</si>
  <si>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</si>
  <si>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</si>
  <si>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</si>
  <si>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</si>
  <si>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</si>
  <si>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</si>
  <si>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</si>
  <si>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</si>
  <si>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</si>
  <si>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</si>
  <si>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</si>
  <si>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</si>
  <si>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</si>
  <si>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</si>
  <si>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</si>
  <si>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</si>
  <si>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</si>
  <si>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</si>
  <si>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</si>
  <si>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</si>
  <si>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</si>
  <si>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</si>
  <si>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</si>
  <si>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</si>
  <si>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</si>
  <si>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</si>
  <si>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</si>
  <si>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</si>
  <si>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</si>
  <si>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</si>
  <si>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</si>
  <si>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</si>
  <si>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</si>
  <si>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</si>
  <si>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</si>
  <si>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</si>
  <si>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</si>
  <si>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</si>
  <si>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</si>
  <si>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</si>
  <si>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</si>
  <si>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</si>
  <si>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</si>
  <si>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</si>
  <si>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</si>
  <si>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</si>
  <si>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</si>
  <si>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</si>
  <si>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</si>
  <si>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</si>
  <si>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</si>
  <si>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</si>
  <si>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</si>
  <si>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</si>
  <si>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</si>
  <si>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</si>
  <si>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</si>
  <si>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</si>
  <si>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</si>
  <si>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</si>
  <si>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</si>
  <si>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</si>
  <si>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</si>
  <si>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</si>
  <si>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</si>
  <si>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</si>
  <si>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</si>
  <si>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</si>
  <si>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</si>
  <si>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</si>
  <si>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</si>
  <si>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</si>
  <si>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</si>
  <si>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</si>
  <si>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</si>
  <si>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</si>
  <si>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</si>
  <si>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</si>
  <si>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</si>
  <si>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</si>
  <si>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</si>
  <si>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</si>
  <si>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</si>
  <si>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</si>
  <si>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</si>
  <si>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</si>
  <si>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</si>
  <si>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</si>
  <si>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</si>
  <si>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</si>
  <si>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</si>
  <si>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</si>
  <si>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</si>
  <si>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</si>
  <si>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</si>
  <si>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</si>
  <si>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</si>
  <si>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</si>
  <si>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</si>
  <si>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</si>
  <si>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</si>
  <si>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</si>
  <si>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</si>
  <si>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</si>
  <si>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</si>
  <si>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</si>
  <si>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</si>
  <si>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</si>
  <si>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</si>
  <si>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</si>
  <si>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</si>
  <si>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</si>
  <si>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</si>
  <si>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</si>
  <si>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</si>
  <si>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</si>
  <si>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</si>
  <si>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</si>
  <si>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</si>
  <si>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</si>
  <si>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</si>
  <si>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</si>
  <si>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</si>
  <si>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</si>
  <si>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</si>
  <si>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</si>
  <si>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</si>
  <si>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</si>
  <si>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</si>
  <si>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</si>
  <si>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</si>
  <si>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</si>
  <si>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</si>
  <si>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</si>
  <si>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</si>
  <si>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</si>
  <si>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</si>
  <si>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</si>
  <si>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</si>
  <si>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</si>
  <si>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</si>
  <si>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</si>
  <si>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</si>
  <si>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</si>
  <si>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</si>
  <si>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</si>
  <si>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</si>
  <si>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</si>
  <si>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</si>
  <si>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</si>
  <si>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</si>
  <si>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</si>
  <si>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</si>
  <si>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</si>
  <si>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</si>
  <si>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</si>
  <si>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</si>
  <si>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</si>
  <si>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</si>
  <si>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</si>
  <si>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</si>
  <si>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</si>
  <si>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</si>
  <si>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</si>
  <si>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</si>
  <si>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</si>
  <si>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</si>
  <si>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</si>
  <si>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</si>
  <si>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</si>
  <si>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</si>
  <si>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</si>
  <si>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</si>
  <si>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</si>
  <si>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</si>
  <si>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</si>
  <si>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</si>
  <si>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</si>
  <si>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</si>
  <si>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</si>
  <si>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</si>
  <si>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</si>
  <si>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</si>
  <si>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</si>
  <si>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</si>
  <si>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</si>
  <si>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</si>
  <si>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</si>
  <si>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</si>
  <si>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</si>
  <si>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</si>
  <si>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</si>
  <si>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</si>
  <si>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</si>
  <si>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</si>
  <si>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</si>
  <si>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</si>
  <si>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</si>
  <si>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</si>
  <si>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</si>
  <si>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</si>
  <si>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</si>
  <si>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</si>
  <si>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</si>
  <si>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</si>
  <si>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</si>
  <si>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</si>
  <si>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</si>
  <si>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</si>
  <si>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</si>
  <si>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</si>
  <si>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</si>
  <si>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</si>
  <si>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</si>
  <si>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</si>
  <si>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</si>
  <si>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</si>
  <si>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</si>
  <si>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</si>
  <si>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</si>
  <si>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</si>
  <si>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</si>
  <si>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</si>
  <si>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</si>
  <si>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</si>
  <si>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</si>
  <si>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</si>
  <si>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</si>
  <si>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</si>
  <si>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</si>
  <si>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</si>
  <si>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</si>
  <si>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</si>
  <si>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</si>
  <si>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</si>
  <si>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</si>
  <si>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</si>
  <si>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</si>
  <si>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</si>
  <si>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</si>
  <si>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</si>
  <si>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</si>
  <si>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</si>
  <si>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</si>
  <si>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</si>
  <si>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</si>
  <si>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</si>
  <si>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</si>
  <si>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</si>
  <si>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</si>
  <si>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</si>
  <si>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</si>
  <si>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</si>
  <si>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</si>
  <si>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</si>
  <si>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</si>
  <si>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</si>
  <si>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</si>
  <si>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</si>
  <si>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</si>
  <si>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</si>
  <si>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</si>
  <si>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</si>
  <si>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</si>
  <si>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</si>
  <si>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</si>
  <si>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</si>
  <si>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</si>
  <si>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</si>
  <si>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</si>
  <si>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</si>
  <si>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</si>
  <si>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</si>
  <si>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</si>
  <si>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</si>
  <si>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</si>
  <si>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</si>
  <si>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</si>
  <si>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</si>
  <si>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</si>
  <si>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</si>
  <si>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</si>
  <si>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</si>
  <si>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</si>
  <si>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</si>
  <si>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</si>
  <si>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</si>
  <si>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</si>
  <si>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</si>
  <si>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</si>
  <si>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</si>
  <si>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</si>
  <si>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</si>
  <si>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</si>
  <si>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</si>
  <si>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</si>
  <si>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</si>
  <si>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</si>
  <si>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</si>
  <si>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</si>
  <si>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</si>
  <si>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</si>
  <si>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</si>
  <si>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</si>
  <si>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</si>
  <si>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</si>
  <si>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</si>
  <si>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</si>
  <si>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</si>
  <si>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</si>
  <si>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</si>
  <si>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</si>
  <si>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</si>
  <si>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</si>
  <si>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</si>
  <si>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</si>
  <si>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</si>
  <si>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</si>
  <si>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</si>
  <si>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</si>
  <si>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</si>
  <si>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</si>
  <si>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</si>
  <si>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</si>
  <si>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</si>
  <si>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</si>
  <si>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</si>
  <si>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</si>
  <si>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</si>
  <si>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</si>
  <si>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</si>
  <si>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</si>
  <si>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</si>
  <si>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</si>
  <si>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</si>
  <si>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</si>
  <si>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</si>
  <si>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</si>
  <si>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</si>
  <si>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</si>
  <si>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</si>
  <si>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</si>
  <si>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</si>
  <si>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</si>
  <si>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</si>
  <si>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</si>
  <si>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</si>
  <si>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</si>
  <si>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</si>
  <si>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</si>
  <si>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</si>
  <si>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</si>
  <si>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</si>
  <si>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</si>
  <si>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</si>
  <si>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</si>
  <si>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</si>
  <si>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</si>
  <si>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</si>
  <si>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</si>
  <si>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</si>
  <si>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</si>
  <si>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</si>
  <si>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</si>
  <si>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</si>
  <si>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</si>
  <si>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</si>
  <si>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</si>
  <si>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</si>
  <si>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</si>
  <si>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</si>
  <si>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</si>
  <si>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</si>
  <si>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</si>
  <si>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</si>
  <si>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</si>
  <si>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</si>
  <si>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</si>
  <si>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</si>
  <si>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</si>
  <si>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</si>
  <si>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</si>
  <si>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</si>
  <si>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</si>
  <si>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</si>
  <si>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</si>
  <si>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</si>
  <si>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</si>
  <si>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</si>
  <si>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</si>
  <si>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</si>
  <si>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</si>
  <si>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</si>
  <si>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</si>
  <si>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</si>
  <si>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</si>
  <si>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</si>
  <si>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</si>
  <si>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</si>
  <si>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</si>
  <si>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</si>
  <si>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</si>
  <si>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</si>
  <si>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</si>
  <si>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</si>
  <si>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</si>
  <si>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</si>
  <si>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</si>
  <si>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</si>
  <si>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</si>
  <si>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</si>
  <si>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</si>
  <si>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</si>
  <si>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</si>
  <si>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</si>
  <si>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</si>
  <si>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</si>
  <si>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</si>
  <si>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</si>
  <si>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</si>
  <si>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</si>
  <si>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</si>
  <si>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</si>
  <si>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</si>
  <si>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</si>
  <si>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</si>
  <si>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</si>
  <si>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</si>
  <si>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</si>
  <si>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</si>
  <si>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</si>
  <si>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</si>
  <si>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</si>
  <si>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</si>
  <si>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</si>
  <si>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</si>
  <si>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</si>
  <si>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</si>
  <si>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</si>
  <si>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</si>
  <si>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</si>
  <si>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</si>
  <si>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</si>
  <si>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</si>
  <si>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</si>
  <si>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</si>
  <si>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</si>
  <si>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</si>
  <si>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</si>
  <si>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</si>
  <si>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</si>
  <si>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</si>
  <si>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</si>
  <si>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</si>
  <si>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</si>
  <si>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</si>
  <si>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</si>
  <si>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</si>
  <si>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</si>
  <si>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</si>
  <si>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</si>
  <si>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</si>
  <si>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</si>
  <si>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</si>
  <si>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</si>
  <si>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</si>
  <si>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</si>
  <si>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</si>
  <si>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</si>
  <si>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</si>
  <si>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</si>
  <si>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</si>
  <si>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</si>
  <si>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</si>
  <si>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</si>
  <si>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</si>
  <si>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</si>
  <si>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</si>
  <si>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</si>
  <si>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</si>
  <si>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</si>
  <si>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</si>
  <si>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</si>
  <si>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</si>
  <si>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</si>
  <si>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</si>
  <si>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</si>
  <si>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</si>
  <si>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</si>
  <si>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</si>
  <si>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</si>
  <si>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</si>
  <si>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</si>
  <si>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</si>
  <si>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</si>
  <si>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</si>
  <si>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</si>
  <si>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</si>
  <si>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</si>
  <si>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</si>
  <si>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</si>
  <si>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</si>
  <si>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</si>
  <si>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</si>
  <si>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</si>
  <si>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</si>
  <si>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</si>
  <si>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</si>
  <si>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</si>
  <si>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</si>
  <si>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</si>
  <si>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</si>
  <si>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</si>
  <si>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</si>
  <si>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</si>
  <si>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</si>
  <si>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</si>
  <si>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</si>
  <si>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</si>
  <si>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</si>
  <si>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</si>
  <si>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</si>
  <si>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</si>
  <si>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</si>
  <si>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</si>
  <si>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</si>
  <si>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</si>
  <si>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</si>
  <si>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</si>
  <si>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</si>
  <si>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</si>
  <si>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</si>
  <si>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</si>
  <si>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</si>
  <si>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</si>
  <si>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</si>
  <si>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</si>
  <si>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</si>
  <si>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</si>
  <si>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</si>
  <si>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</si>
  <si>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</si>
  <si>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</si>
  <si>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</si>
  <si>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</si>
  <si>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</si>
  <si>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</si>
  <si>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</si>
  <si>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</si>
  <si>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</si>
  <si>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</si>
  <si>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</si>
  <si>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</si>
  <si>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</si>
  <si>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</si>
  <si>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</si>
  <si>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</si>
  <si>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</si>
  <si>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</si>
  <si>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</si>
  <si>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</si>
  <si>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</si>
  <si>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</si>
  <si>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</si>
  <si>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</si>
  <si>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</si>
  <si>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</si>
  <si>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</si>
  <si>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</si>
  <si>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</si>
  <si>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</si>
  <si>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</si>
  <si>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</si>
  <si>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</si>
  <si>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</si>
  <si>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</si>
  <si>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</si>
  <si>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</si>
  <si>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</si>
  <si>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</si>
  <si>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</si>
  <si>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</si>
  <si>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</si>
  <si>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</si>
  <si>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</si>
  <si>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</si>
  <si>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</si>
  <si>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</si>
  <si>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</si>
  <si>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</si>
  <si>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</si>
  <si>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</si>
  <si>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</si>
  <si>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</si>
  <si>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</si>
  <si>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</si>
  <si>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</si>
  <si>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</si>
  <si>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</si>
  <si>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</si>
  <si>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</si>
  <si>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</si>
  <si>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</si>
  <si>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</si>
  <si>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</si>
  <si>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</si>
  <si>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</si>
  <si>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</si>
  <si>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</si>
  <si>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</si>
  <si>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</si>
  <si>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</si>
  <si>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</si>
  <si>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</si>
  <si>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</si>
  <si>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</si>
  <si>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</si>
  <si>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</si>
  <si>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</si>
  <si>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</si>
  <si>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</si>
  <si>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</si>
  <si>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</si>
  <si>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</si>
  <si>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</si>
  <si>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</si>
  <si>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</si>
  <si>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</si>
  <si>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</si>
  <si>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</si>
  <si>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</si>
  <si>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</si>
  <si>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</si>
  <si>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</si>
  <si>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</si>
  <si>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</si>
  <si>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</si>
  <si>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</si>
  <si>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</si>
  <si>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</si>
  <si>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</si>
  <si>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</si>
  <si>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</si>
  <si>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</si>
  <si>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</si>
  <si>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</si>
  <si>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</si>
  <si>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</si>
  <si>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</si>
  <si>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</si>
  <si>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</si>
  <si>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</si>
  <si>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</si>
  <si>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</si>
  <si>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</si>
  <si>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</si>
  <si>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</si>
  <si>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</si>
  <si>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</si>
  <si>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</si>
  <si>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</si>
  <si>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</si>
  <si>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</si>
  <si>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</si>
  <si>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</si>
  <si>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</si>
  <si>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</si>
  <si>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</si>
  <si>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</si>
  <si>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</si>
  <si>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</si>
  <si>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</si>
  <si>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</si>
  <si>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</si>
  <si>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</si>
  <si>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</si>
  <si>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</si>
  <si>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</si>
  <si>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</si>
  <si>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</si>
  <si>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</si>
  <si>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</si>
  <si>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</si>
  <si>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</si>
  <si>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</si>
  <si>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</si>
  <si>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</si>
  <si>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</si>
  <si>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</si>
  <si>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</si>
  <si>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</si>
  <si>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</si>
  <si>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</si>
  <si>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</si>
  <si>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</si>
  <si>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</si>
  <si>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</si>
  <si>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</si>
  <si>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</si>
  <si>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</si>
  <si>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</si>
  <si>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</si>
  <si>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</si>
  <si>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</si>
  <si>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</si>
  <si>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</si>
  <si>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</si>
  <si>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</si>
  <si>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</si>
  <si>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</si>
  <si>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</si>
  <si>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</si>
  <si>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</si>
  <si>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</si>
  <si>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</si>
  <si>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</si>
  <si>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</si>
  <si>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</si>
  <si>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</si>
  <si>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</si>
  <si>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</si>
  <si>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</si>
  <si>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</si>
  <si>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</si>
  <si>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</si>
  <si>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</si>
  <si>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</si>
  <si>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</si>
  <si>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</si>
  <si>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</si>
  <si>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</si>
  <si>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</si>
  <si>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</si>
  <si>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</si>
  <si>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</si>
  <si>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</si>
  <si>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</si>
  <si>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</si>
  <si>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</si>
  <si>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</si>
  <si>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</si>
  <si>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</si>
  <si>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</si>
  <si>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</si>
  <si>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</si>
  <si>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</si>
  <si>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</si>
  <si>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</si>
  <si>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</si>
  <si>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</si>
  <si>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</si>
  <si>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</si>
  <si>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</si>
  <si>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</si>
  <si>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</si>
  <si>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</si>
  <si>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</si>
  <si>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</si>
  <si>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</si>
  <si>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</si>
  <si>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</si>
  <si>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</si>
  <si>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</si>
  <si>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</si>
  <si>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</si>
  <si>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</si>
  <si>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</si>
  <si>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</si>
  <si>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</si>
  <si>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</si>
  <si>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</si>
  <si>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</si>
  <si>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</si>
  <si>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</si>
  <si>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</si>
  <si>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</si>
  <si>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</si>
  <si>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</si>
  <si>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</si>
  <si>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</si>
  <si>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</si>
  <si>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</si>
  <si>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</si>
  <si>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</si>
  <si>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</si>
  <si>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</si>
  <si>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</si>
  <si>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</si>
  <si>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</si>
  <si>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</si>
  <si>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</si>
  <si>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</si>
  <si>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</si>
  <si>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</si>
  <si>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</si>
  <si>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</si>
  <si>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</si>
  <si>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</si>
  <si>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</si>
  <si>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</si>
  <si>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</si>
  <si>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</si>
  <si>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</si>
  <si>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</si>
  <si>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</si>
  <si>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</si>
  <si>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</si>
  <si>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</si>
  <si>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</si>
  <si>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</si>
  <si>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</si>
  <si>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</si>
  <si>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</si>
  <si>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</si>
  <si>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</si>
  <si>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</si>
  <si>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</si>
  <si>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</si>
  <si>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</si>
  <si>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</si>
  <si>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</si>
  <si>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</si>
  <si>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</si>
  <si>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</si>
  <si>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</si>
  <si>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</si>
  <si>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</si>
  <si>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</si>
  <si>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</si>
  <si>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</si>
  <si>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</si>
  <si>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</si>
  <si>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</si>
  <si>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</si>
  <si>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</si>
  <si>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</si>
  <si>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</si>
  <si>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</si>
  <si>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</si>
  <si>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</si>
  <si>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</si>
  <si>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</si>
  <si>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</si>
  <si>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</si>
  <si>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</si>
  <si>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</si>
  <si>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</si>
  <si>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</si>
  <si>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</si>
  <si>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</si>
  <si>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</si>
  <si>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</si>
  <si>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</si>
  <si>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</si>
  <si>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</si>
  <si>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</si>
  <si>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</si>
  <si>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</si>
  <si>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</si>
  <si>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</si>
  <si>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</si>
  <si>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</si>
  <si>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</si>
  <si>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</si>
  <si>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</si>
  <si>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</si>
  <si>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</si>
  <si>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</si>
  <si>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</si>
  <si>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</si>
  <si>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</si>
  <si>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</si>
  <si>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</si>
  <si>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</si>
  <si>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</si>
  <si>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</si>
  <si>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</si>
  <si>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</si>
  <si>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</si>
  <si>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</si>
  <si>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</si>
  <si>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</si>
  <si>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</si>
  <si>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</si>
  <si>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</si>
  <si>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</si>
  <si>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</si>
  <si>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</si>
  <si>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</si>
  <si>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</si>
  <si>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</si>
  <si>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</si>
  <si>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</si>
  <si>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</si>
  <si>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</si>
  <si>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</si>
  <si>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</si>
  <si>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</si>
  <si>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</si>
  <si>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</si>
  <si>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</si>
  <si>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</si>
  <si>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</si>
  <si>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</si>
  <si>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</si>
  <si>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</si>
  <si>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</si>
  <si>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</si>
  <si>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</si>
  <si>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</si>
  <si>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</si>
  <si>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</si>
  <si>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</si>
  <si>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</si>
  <si>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</si>
  <si>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</si>
  <si>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</si>
  <si>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</si>
  <si>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</si>
  <si>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</si>
  <si>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</si>
  <si>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</si>
  <si>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</si>
  <si>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</si>
  <si>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</si>
  <si>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</si>
  <si>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</si>
  <si>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</si>
  <si>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</si>
  <si>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</si>
  <si>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</si>
  <si>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</si>
  <si>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</si>
  <si>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</si>
  <si>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</si>
  <si>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</si>
  <si>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</si>
  <si>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</si>
  <si>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</si>
  <si>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</si>
  <si>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</si>
  <si>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</si>
  <si>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</si>
  <si>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</si>
  <si>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</si>
  <si>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</si>
  <si>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</si>
  <si>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</si>
  <si>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</si>
  <si>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</si>
  <si>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</si>
  <si>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</si>
  <si>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</si>
  <si>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</si>
  <si>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</si>
  <si>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</si>
  <si>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</si>
  <si>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</si>
  <si>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</si>
  <si>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</si>
  <si>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</si>
  <si>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</si>
  <si>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</si>
  <si>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</si>
  <si>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</si>
  <si>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</si>
  <si>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</si>
  <si>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</si>
  <si>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</si>
  <si>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</si>
  <si>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</si>
  <si>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</si>
  <si>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</si>
  <si>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</si>
  <si>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</si>
  <si>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</si>
  <si>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</si>
  <si>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</si>
  <si>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</si>
  <si>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</si>
  <si>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</si>
  <si>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</si>
  <si>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</si>
  <si>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</si>
  <si>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</si>
  <si>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</si>
  <si>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</si>
  <si>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</si>
  <si>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</si>
  <si>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</si>
  <si>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</si>
  <si>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</si>
  <si>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</si>
  <si>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</si>
  <si>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</si>
  <si>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</si>
  <si>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</si>
  <si>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</si>
  <si>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</si>
  <si>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</si>
  <si>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</si>
  <si>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</si>
  <si>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</si>
  <si>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</si>
  <si>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</si>
  <si>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</si>
  <si>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</si>
  <si>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</si>
  <si>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</si>
  <si>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</si>
  <si>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</si>
  <si>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</si>
  <si>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</si>
  <si>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</si>
  <si>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</si>
  <si>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</si>
  <si>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</si>
  <si>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</si>
  <si>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</si>
  <si>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</si>
  <si>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</si>
  <si>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</si>
  <si>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</si>
  <si>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</si>
  <si>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</si>
  <si>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</si>
  <si>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</si>
  <si>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</si>
  <si>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</si>
  <si>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</si>
  <si>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</si>
  <si>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</si>
  <si>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</si>
  <si>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</si>
  <si>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</si>
  <si>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</si>
  <si>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</si>
  <si>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</si>
  <si>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</si>
  <si>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</si>
  <si>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</si>
  <si>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</si>
  <si>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</si>
  <si>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</si>
  <si>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</si>
  <si>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</si>
  <si>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</si>
  <si>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</si>
  <si>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</si>
  <si>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</si>
  <si>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</si>
  <si>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</si>
  <si>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</si>
  <si>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</si>
  <si>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</si>
  <si>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</si>
  <si>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</si>
  <si>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</si>
  <si>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</si>
  <si>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</si>
  <si>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</si>
  <si>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</si>
  <si>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</si>
  <si>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</si>
  <si>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</si>
  <si>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</si>
  <si>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</si>
  <si>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</si>
  <si>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</si>
  <si>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</si>
  <si>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</si>
  <si>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</si>
  <si>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</si>
  <si>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</si>
  <si>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</si>
  <si>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</si>
  <si>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</si>
  <si>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</si>
  <si>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</si>
  <si>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</si>
  <si>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</si>
  <si>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</si>
  <si>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</si>
  <si>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</si>
  <si>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</si>
  <si>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</si>
  <si>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</si>
  <si>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</si>
  <si>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</si>
  <si>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</si>
  <si>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</si>
  <si>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</si>
  <si>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</si>
  <si>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</si>
  <si>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</si>
  <si>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</si>
  <si>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</si>
  <si>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</si>
  <si>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</si>
  <si>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</si>
  <si>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</si>
  <si>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</si>
  <si>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</si>
  <si>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</si>
  <si>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</si>
  <si>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</si>
  <si>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</si>
  <si>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</si>
  <si>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</si>
  <si>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</si>
  <si>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</si>
  <si>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</si>
  <si>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</si>
  <si>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</si>
  <si>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</si>
  <si>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</si>
  <si>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</si>
  <si>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</si>
  <si>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</si>
  <si>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</si>
  <si>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</si>
  <si>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</si>
  <si>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</si>
  <si>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</si>
  <si>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</si>
  <si>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</si>
  <si>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</si>
  <si>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</si>
  <si>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</si>
  <si>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</si>
  <si>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</si>
  <si>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</si>
  <si>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</si>
  <si>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</si>
  <si>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</si>
  <si>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</si>
  <si>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</si>
  <si>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</si>
  <si>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</si>
  <si>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</si>
  <si>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</si>
  <si>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</si>
  <si>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</si>
  <si>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</si>
  <si>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</si>
  <si>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</si>
  <si>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</si>
  <si>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</si>
  <si>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</si>
  <si>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</si>
  <si>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</si>
  <si>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</si>
  <si>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</si>
  <si>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</si>
  <si>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</si>
  <si>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</si>
  <si>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</si>
  <si>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</si>
  <si>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</si>
  <si>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</si>
  <si>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</si>
  <si>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</si>
  <si>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</si>
  <si>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</si>
  <si>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</si>
  <si>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</si>
  <si>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</si>
  <si>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</si>
  <si>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</si>
  <si>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</si>
  <si>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</si>
  <si>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</si>
  <si>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</si>
  <si>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</si>
  <si>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</si>
  <si>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</si>
  <si>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</si>
  <si>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</si>
  <si>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</si>
  <si>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</si>
  <si>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</si>
  <si>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</si>
  <si>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</si>
  <si>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</si>
  <si>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</si>
  <si>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</si>
  <si>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</si>
  <si>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</si>
  <si>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</si>
  <si>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</si>
  <si>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</si>
  <si>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</si>
  <si>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</si>
  <si>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</si>
  <si>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</si>
  <si>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</si>
  <si>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</si>
  <si>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</si>
  <si>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</si>
  <si>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</si>
  <si>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</si>
  <si>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</si>
  <si>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</si>
  <si>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</si>
  <si>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</si>
  <si>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</si>
  <si>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</si>
  <si>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</si>
  <si>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</si>
  <si>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</si>
  <si>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</si>
  <si>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</si>
  <si>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</si>
  <si>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</si>
  <si>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</si>
  <si>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</si>
  <si>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</si>
  <si>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</si>
  <si>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</si>
  <si>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</si>
  <si>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</si>
  <si>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</si>
  <si>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</si>
  <si>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</si>
  <si>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</si>
  <si>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</si>
  <si>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</si>
  <si>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</si>
  <si>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</si>
  <si>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</si>
  <si>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</si>
  <si>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</si>
  <si>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</si>
  <si>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</si>
  <si>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</si>
  <si>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</si>
  <si>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</si>
  <si>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</si>
  <si>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</si>
  <si>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</si>
  <si>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</si>
  <si>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</si>
  <si>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</si>
  <si>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</si>
  <si>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</si>
  <si>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</si>
  <si>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</si>
  <si>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</si>
  <si>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</si>
  <si>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</si>
  <si>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</si>
  <si>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</si>
  <si>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</si>
  <si>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</si>
  <si>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</si>
  <si>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</si>
  <si>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</si>
  <si>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</si>
  <si>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</si>
  <si>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</si>
  <si>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</si>
  <si>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</si>
  <si>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</si>
  <si>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</si>
  <si>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</si>
  <si>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</si>
  <si>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</si>
  <si>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</si>
  <si>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</si>
  <si>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</si>
  <si>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</si>
  <si>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</si>
  <si>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</si>
  <si>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</si>
  <si>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</si>
  <si>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</si>
  <si>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</si>
  <si>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</si>
  <si>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</si>
  <si>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</si>
  <si>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</si>
  <si>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</si>
  <si>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</si>
  <si>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</si>
  <si>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</si>
  <si>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</si>
  <si>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</si>
  <si>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</si>
  <si>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</si>
  <si>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</si>
  <si>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</si>
  <si>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</si>
  <si>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</si>
  <si>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</si>
  <si>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</si>
  <si>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</si>
  <si>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</si>
  <si>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</si>
  <si>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</si>
  <si>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</si>
  <si>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</si>
  <si>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</si>
  <si>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</si>
  <si>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</si>
  <si>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</si>
  <si>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</si>
  <si>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</si>
  <si>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</si>
  <si>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</si>
  <si>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</si>
  <si>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</si>
  <si>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</si>
  <si>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</si>
  <si>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</si>
  <si>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</si>
  <si>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</si>
  <si>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</si>
  <si>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</si>
  <si>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</si>
  <si>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</si>
  <si>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</si>
  <si>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</si>
  <si>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</si>
  <si>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</si>
  <si>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</si>
  <si>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</si>
  <si>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</si>
  <si>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</si>
  <si>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</si>
  <si>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</si>
  <si>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</si>
  <si>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</si>
  <si>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</si>
  <si>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</si>
  <si>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</si>
  <si>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</si>
  <si>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</si>
  <si>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</si>
  <si>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</si>
  <si>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</si>
  <si>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</si>
  <si>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</si>
  <si>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</si>
  <si>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</si>
  <si>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</si>
  <si>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</si>
  <si>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</si>
  <si>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</si>
  <si>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</si>
  <si>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</si>
  <si>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</si>
  <si>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</si>
  <si>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</si>
  <si>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</si>
  <si>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</si>
  <si>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</si>
  <si>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</si>
  <si>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</si>
  <si>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</si>
  <si>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</si>
  <si>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</si>
  <si>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</si>
  <si>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</si>
  <si>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</si>
  <si>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</si>
  <si>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</si>
  <si>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</si>
  <si>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</si>
  <si>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</si>
  <si>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</si>
  <si>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</si>
  <si>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</si>
  <si>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</si>
  <si>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</si>
  <si>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</si>
  <si>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</si>
  <si>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</si>
  <si>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</si>
  <si>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</si>
  <si>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</si>
  <si>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</si>
  <si>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</si>
  <si>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</si>
  <si>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</si>
  <si>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</si>
  <si>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</si>
  <si>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</si>
  <si>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</si>
  <si>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</si>
  <si>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</si>
  <si>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</si>
  <si>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</si>
  <si>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</si>
  <si>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</si>
  <si>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</si>
  <si>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</si>
  <si>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</si>
  <si>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</si>
  <si>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</si>
  <si>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</si>
  <si>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</si>
  <si>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</si>
  <si>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</si>
  <si>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</si>
  <si>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</si>
  <si>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</si>
  <si>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</si>
  <si>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</si>
  <si>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</si>
  <si>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</si>
  <si>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</si>
  <si>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</si>
  <si>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</si>
  <si>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</si>
  <si>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</si>
  <si>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</si>
  <si>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</si>
  <si>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</si>
  <si>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</si>
  <si>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</si>
  <si>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</si>
  <si>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</si>
  <si>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</si>
  <si>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</si>
  <si>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</si>
  <si>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</si>
  <si>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</si>
  <si>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</si>
  <si>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</si>
  <si>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</si>
  <si>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</si>
  <si>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</si>
  <si>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</si>
  <si>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</si>
  <si>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</si>
  <si>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</si>
  <si>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</si>
  <si>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</si>
  <si>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</si>
  <si>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</si>
  <si>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</si>
  <si>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</si>
  <si>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</si>
  <si>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</si>
  <si>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</si>
  <si>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</si>
  <si>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</si>
  <si>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</si>
  <si>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</si>
  <si>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</si>
  <si>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</si>
  <si>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</si>
  <si>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</si>
  <si>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</si>
  <si>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</si>
  <si>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</si>
  <si>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</si>
  <si>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</si>
  <si>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</si>
  <si>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</si>
  <si>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</si>
  <si>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</si>
  <si>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</si>
  <si>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</si>
  <si>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</si>
  <si>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</si>
  <si>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</si>
  <si>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</si>
  <si>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</si>
  <si>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</si>
  <si>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</si>
  <si>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</si>
  <si>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</si>
  <si>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</si>
  <si>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</si>
  <si>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</si>
  <si>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</si>
  <si>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</si>
  <si>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</si>
  <si>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</si>
  <si>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</si>
  <si>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</si>
  <si>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</si>
  <si>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</si>
  <si>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</si>
  <si>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</si>
  <si>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</si>
  <si>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</si>
  <si>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</si>
  <si>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</si>
  <si>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</si>
  <si>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</si>
  <si>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</si>
  <si>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</si>
  <si>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</si>
  <si>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</si>
  <si>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</si>
  <si>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</si>
  <si>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</si>
  <si>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</si>
  <si>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</si>
  <si>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</si>
  <si>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</si>
  <si>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</si>
  <si>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</si>
  <si>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</si>
  <si>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</si>
  <si>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</si>
  <si>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</si>
  <si>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</si>
  <si>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</si>
  <si>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</si>
  <si>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</si>
  <si>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</si>
  <si>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</si>
  <si>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</si>
  <si>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</si>
  <si>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</si>
  <si>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</si>
  <si>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</si>
  <si>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</si>
  <si>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</si>
  <si>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</si>
  <si>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</si>
  <si>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</si>
  <si>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</si>
  <si>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</si>
  <si>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</si>
  <si>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</si>
  <si>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</si>
  <si>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</si>
  <si>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</si>
  <si>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</si>
  <si>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</si>
  <si>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</si>
  <si>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</si>
  <si>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</si>
  <si>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</si>
  <si>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</si>
  <si>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</si>
  <si>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</si>
  <si>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</si>
  <si>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</si>
  <si>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</si>
  <si>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</si>
  <si>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</si>
  <si>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</si>
  <si>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</si>
  <si>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</si>
  <si>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</si>
  <si>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</si>
  <si>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</si>
  <si>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</si>
  <si>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</si>
  <si>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</si>
  <si>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</si>
  <si>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</si>
  <si>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</si>
  <si>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</si>
  <si>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</si>
  <si>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</si>
  <si>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</si>
  <si>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</si>
  <si>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</si>
  <si>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</si>
  <si>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</si>
  <si>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</si>
  <si>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</si>
  <si>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</si>
  <si>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</si>
  <si>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</si>
  <si>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</si>
  <si>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</si>
  <si>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</si>
  <si>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</si>
  <si>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</si>
  <si>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</si>
  <si>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</si>
  <si>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</si>
  <si>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</si>
  <si>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</si>
  <si>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</si>
  <si>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</si>
  <si>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</si>
  <si>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</si>
  <si>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</si>
  <si>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</si>
  <si>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</si>
  <si>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</si>
  <si>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</si>
  <si>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</si>
  <si>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</si>
  <si>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</si>
  <si>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</si>
  <si>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</si>
  <si>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</si>
  <si>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</si>
  <si>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</si>
  <si>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</si>
  <si>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</si>
  <si>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</si>
  <si>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</si>
  <si>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</si>
  <si>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</si>
  <si>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</si>
  <si>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</si>
  <si>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</si>
  <si>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</si>
  <si>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</si>
  <si>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</si>
  <si>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</si>
  <si>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</si>
  <si>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</si>
  <si>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</si>
  <si>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</si>
  <si>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</si>
  <si>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</si>
  <si>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</si>
  <si>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</si>
  <si>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</si>
  <si>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</si>
  <si>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</si>
  <si>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</si>
  <si>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</si>
  <si>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</si>
  <si>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</si>
  <si>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</si>
  <si>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</si>
  <si>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</si>
  <si>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</si>
  <si>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</si>
  <si>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</si>
  <si>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</si>
  <si>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</si>
  <si>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</si>
  <si>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</si>
  <si>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</si>
  <si>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</si>
  <si>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</si>
  <si>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</si>
  <si>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</si>
  <si>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</si>
  <si>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</si>
  <si>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</si>
  <si>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</si>
  <si>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</si>
  <si>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</si>
  <si>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</si>
  <si>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</si>
  <si>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</si>
  <si>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</si>
  <si>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</si>
  <si>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</si>
  <si>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</si>
  <si>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</si>
  <si>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</si>
  <si>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</si>
  <si>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</si>
  <si>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</si>
  <si>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</si>
  <si>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</si>
  <si>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</si>
  <si>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</si>
  <si>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</si>
  <si>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</si>
  <si>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</si>
  <si>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</si>
  <si>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</si>
  <si>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</si>
  <si>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</si>
  <si>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</si>
  <si>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</si>
  <si>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</si>
  <si>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</si>
  <si>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</si>
  <si>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</si>
  <si>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</si>
  <si>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</si>
  <si>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</si>
  <si>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</si>
  <si>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</si>
  <si>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</si>
  <si>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</si>
  <si>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</si>
  <si>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</si>
  <si>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</si>
  <si>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</si>
  <si>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</si>
  <si>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</si>
  <si>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</si>
  <si>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</si>
  <si>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</si>
  <si>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</si>
  <si>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</si>
  <si>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</si>
  <si>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</si>
  <si>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</si>
  <si>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</si>
  <si>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</si>
  <si>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</si>
  <si>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</si>
  <si>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</si>
  <si>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</si>
  <si>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</si>
  <si>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</si>
  <si>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</si>
  <si>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</si>
  <si>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</si>
  <si>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</si>
  <si>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</si>
  <si>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</si>
  <si>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</si>
  <si>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</si>
  <si>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</si>
  <si>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</si>
  <si>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</si>
  <si>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</si>
  <si>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</si>
  <si>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</si>
  <si>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</si>
  <si>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</si>
  <si>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</si>
  <si>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</si>
  <si>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</si>
  <si>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</si>
  <si>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</si>
  <si>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</si>
  <si>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</si>
  <si>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</si>
  <si>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</si>
  <si>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</si>
  <si>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</si>
  <si>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</si>
  <si>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</si>
  <si>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</si>
  <si>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</si>
  <si>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</si>
  <si>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</si>
  <si>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</si>
  <si>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</si>
  <si>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</si>
  <si>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</si>
  <si>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</si>
  <si>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</si>
  <si>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</si>
  <si>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</si>
  <si>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</si>
  <si>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</si>
  <si>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</si>
  <si>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</si>
  <si>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</si>
  <si>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</si>
  <si>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</si>
  <si>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</si>
  <si>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</si>
  <si>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</si>
  <si>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</si>
  <si>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</si>
  <si>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</si>
  <si>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</si>
  <si>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</si>
  <si>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</si>
  <si>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</si>
  <si>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</si>
  <si>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</si>
  <si>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</si>
  <si>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</si>
  <si>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</si>
  <si>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</si>
  <si>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</si>
  <si>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</si>
  <si>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</si>
  <si>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</si>
  <si>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</si>
  <si>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</si>
  <si>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</si>
  <si>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</si>
  <si>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</si>
  <si>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</si>
  <si>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</si>
  <si>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</si>
  <si>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</si>
  <si>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</si>
  <si>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</si>
  <si>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</si>
  <si>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</si>
  <si>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</si>
  <si>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</si>
  <si>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</si>
  <si>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</si>
  <si>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</si>
  <si>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</si>
  <si>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</si>
  <si>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</si>
  <si>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</si>
  <si>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</si>
  <si>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</si>
  <si>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</si>
  <si>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</si>
  <si>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</si>
  <si>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</si>
  <si>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</si>
  <si>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</si>
  <si>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</si>
  <si>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</si>
  <si>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</si>
  <si>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</si>
  <si>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</si>
  <si>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</si>
  <si>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</si>
  <si>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</si>
  <si>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</si>
  <si>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</si>
  <si>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</si>
  <si>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</si>
  <si>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</si>
  <si>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</si>
  <si>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</si>
  <si>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</si>
  <si>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</si>
  <si>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</si>
  <si>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</si>
  <si>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</si>
  <si>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</si>
  <si>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</si>
  <si>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</si>
  <si>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</si>
  <si>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</si>
  <si>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</si>
  <si>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</si>
  <si>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</si>
  <si>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</si>
  <si>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</si>
  <si>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</si>
  <si>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</si>
  <si>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</si>
  <si>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</si>
  <si>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</si>
  <si>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</si>
  <si>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</si>
  <si>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</si>
  <si>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</si>
  <si>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</si>
  <si>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</si>
  <si>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</si>
  <si>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</si>
  <si>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</si>
  <si>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</si>
  <si>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</si>
  <si>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</si>
  <si>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</si>
  <si>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</si>
  <si>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</si>
  <si>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</si>
  <si>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</si>
  <si>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</si>
  <si>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</si>
  <si>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</si>
  <si>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</si>
  <si>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</si>
  <si>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</si>
  <si>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</si>
  <si>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</si>
  <si>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</si>
  <si>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</si>
  <si>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</si>
  <si>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</si>
  <si>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</si>
  <si>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</si>
  <si>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</si>
  <si>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</si>
  <si>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</si>
  <si>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</si>
  <si>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</si>
  <si>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</si>
  <si>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</si>
  <si>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</si>
  <si>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</si>
  <si>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</si>
  <si>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</si>
  <si>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</si>
  <si>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</si>
  <si>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</si>
  <si>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</si>
  <si>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</si>
  <si>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</si>
  <si>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</si>
  <si>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</si>
  <si>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</si>
  <si>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</si>
  <si>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</si>
  <si>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</si>
  <si>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</si>
  <si>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</si>
  <si>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</si>
  <si>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</si>
  <si>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</si>
  <si>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</si>
  <si>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</si>
  <si>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</si>
  <si>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</si>
  <si>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</si>
  <si>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</si>
  <si>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</si>
  <si>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</si>
  <si>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</si>
  <si>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</si>
  <si>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</si>
  <si>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</si>
  <si>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</si>
  <si>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</si>
  <si>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</si>
  <si>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</si>
  <si>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</si>
  <si>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</si>
  <si>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</si>
  <si>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</si>
  <si>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</si>
  <si>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</si>
  <si>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</si>
  <si>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</si>
  <si>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</si>
  <si>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</si>
  <si>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</si>
  <si>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</si>
  <si>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</si>
  <si>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</si>
  <si>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</si>
  <si>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</si>
  <si>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</si>
  <si>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</si>
  <si>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</si>
  <si>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</si>
  <si>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</si>
  <si>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</si>
  <si>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</si>
  <si>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</si>
  <si>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</si>
  <si>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</si>
  <si>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</si>
  <si>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</si>
  <si>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</si>
  <si>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</si>
  <si>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</si>
  <si>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</si>
  <si>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</si>
  <si>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</si>
  <si>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</si>
  <si>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</si>
  <si>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</si>
  <si>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</si>
  <si>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</si>
  <si>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</si>
  <si>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</si>
  <si>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</si>
  <si>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</si>
  <si>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</si>
  <si>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</si>
  <si>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</si>
  <si>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</si>
  <si>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</si>
  <si>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</si>
  <si>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</si>
  <si>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</si>
  <si>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</si>
  <si>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</si>
  <si>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</si>
  <si>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</si>
  <si>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</si>
  <si>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</si>
  <si>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</si>
  <si>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</si>
  <si>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</si>
  <si>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</si>
  <si>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</si>
  <si>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</si>
  <si>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</si>
  <si>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</si>
  <si>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</si>
  <si>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</si>
  <si>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</si>
  <si>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</si>
  <si>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</si>
  <si>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</si>
  <si>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</si>
  <si>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</si>
  <si>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</si>
  <si>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</si>
  <si>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</si>
  <si>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</si>
  <si>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</si>
  <si>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</si>
  <si>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</si>
  <si>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</si>
  <si>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</si>
  <si>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</si>
  <si>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</si>
  <si>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</si>
  <si>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</si>
  <si>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</si>
  <si>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</si>
  <si>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</si>
  <si>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</si>
  <si>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</si>
  <si>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</si>
  <si>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</si>
  <si>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</si>
  <si>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</si>
  <si>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</si>
  <si>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</si>
  <si>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</si>
  <si>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</si>
  <si>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</si>
  <si>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</si>
  <si>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</si>
  <si>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</si>
  <si>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</si>
  <si>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</si>
  <si>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</si>
  <si>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</si>
  <si>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</si>
  <si>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</si>
  <si>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</si>
  <si>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</si>
  <si>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</si>
  <si>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</si>
  <si>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</si>
  <si>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</si>
  <si>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</si>
  <si>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</si>
  <si>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</si>
  <si>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</si>
  <si>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</si>
  <si>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</si>
  <si>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</si>
  <si>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</si>
  <si>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</si>
  <si>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</si>
  <si>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</si>
  <si>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</si>
  <si>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</si>
  <si>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</si>
  <si>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</si>
  <si>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</si>
  <si>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</si>
  <si>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</si>
  <si>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</si>
  <si>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</si>
  <si>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</si>
  <si>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</si>
  <si>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</si>
  <si>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</si>
  <si>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</si>
  <si>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</si>
  <si>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</si>
  <si>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</si>
  <si>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</si>
  <si>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</si>
  <si>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</si>
  <si>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</si>
  <si>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</si>
  <si>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</si>
  <si>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</si>
  <si>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</si>
  <si>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</si>
  <si>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</si>
  <si>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</si>
  <si>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</si>
  <si>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</si>
  <si>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</si>
  <si>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</si>
  <si>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</si>
  <si>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</si>
  <si>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</si>
  <si>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</si>
  <si>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</si>
  <si>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</si>
  <si>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</si>
  <si>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</si>
  <si>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</si>
  <si>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</si>
  <si>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</si>
  <si>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</si>
  <si>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</si>
  <si>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</si>
  <si>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</si>
  <si>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</si>
  <si>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</si>
  <si>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</si>
  <si>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</si>
  <si>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</si>
  <si>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</si>
  <si>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</si>
  <si>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</si>
  <si>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</si>
  <si>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</si>
  <si>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</si>
  <si>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</si>
  <si>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</si>
  <si>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</si>
  <si>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</si>
  <si>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</si>
  <si>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</si>
  <si>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</si>
  <si>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</si>
  <si>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</si>
  <si>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</si>
  <si>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</si>
  <si>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</si>
  <si>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</si>
  <si>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</si>
  <si>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</si>
  <si>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</si>
  <si>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</si>
  <si>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</si>
  <si>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</si>
  <si>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</si>
  <si>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</si>
  <si>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</si>
  <si>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</si>
  <si>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</si>
  <si>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</si>
  <si>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</si>
  <si>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</si>
  <si>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</si>
  <si>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</si>
  <si>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</si>
  <si>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</si>
  <si>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</si>
  <si>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</si>
  <si>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</si>
  <si>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</si>
  <si>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</si>
  <si>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</si>
  <si>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</si>
  <si>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</si>
  <si>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</si>
  <si>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</si>
  <si>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</si>
  <si>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</si>
  <si>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</si>
  <si>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</si>
  <si>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</si>
  <si>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</si>
  <si>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</si>
  <si>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</si>
  <si>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</si>
  <si>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</si>
  <si>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</si>
  <si>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</si>
  <si>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</si>
  <si>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</si>
  <si>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</si>
  <si>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</si>
  <si>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</si>
  <si>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</si>
  <si>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</si>
  <si>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</si>
  <si>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</si>
  <si>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</si>
  <si>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</si>
  <si>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</si>
  <si>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</si>
  <si>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</si>
  <si>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</si>
  <si>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</si>
  <si>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</si>
  <si>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</si>
  <si>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</si>
  <si>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</si>
  <si>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</si>
  <si>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</si>
  <si>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</si>
  <si>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</si>
  <si>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</si>
  <si>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</si>
  <si>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</si>
  <si>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</si>
  <si>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</si>
  <si>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</si>
  <si>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</si>
  <si>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</si>
  <si>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</si>
  <si>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</si>
  <si>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</si>
  <si>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</si>
  <si>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</si>
  <si>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</si>
  <si>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</si>
  <si>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</si>
  <si>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</si>
  <si>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</si>
  <si>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</si>
  <si>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</si>
  <si>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</si>
  <si>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</si>
  <si>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</si>
  <si>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</si>
  <si>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</si>
  <si>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</si>
  <si>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</si>
  <si>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</si>
  <si>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</si>
  <si>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</si>
  <si>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</si>
  <si>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</si>
  <si>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</si>
  <si>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</si>
  <si>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</si>
  <si>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</si>
  <si>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</si>
  <si>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</si>
  <si>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</si>
  <si>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</si>
  <si>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</si>
  <si>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</si>
  <si>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</si>
  <si>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</si>
  <si>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</si>
  <si>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</si>
  <si>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</si>
  <si>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</si>
  <si>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</si>
  <si>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</si>
  <si>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</si>
  <si>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</si>
  <si>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</si>
  <si>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</si>
  <si>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</si>
  <si>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</si>
  <si>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</si>
  <si>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</si>
  <si>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</si>
  <si>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</si>
  <si>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</si>
  <si>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</si>
  <si>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</si>
  <si>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</si>
  <si>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</si>
  <si>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</si>
  <si>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</si>
  <si>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</si>
  <si>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</si>
  <si>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</si>
  <si>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</si>
  <si>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</si>
  <si>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</si>
  <si>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</si>
  <si>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</si>
  <si>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</si>
  <si>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</si>
  <si>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</si>
  <si>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</si>
  <si>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</si>
  <si>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</si>
  <si>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</si>
  <si>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</si>
  <si>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</si>
  <si>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</si>
  <si>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</si>
  <si>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</si>
  <si>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</si>
  <si>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</si>
  <si>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</si>
  <si>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</si>
  <si>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</si>
  <si>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</si>
  <si>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</si>
  <si>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</si>
  <si>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</si>
  <si>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</si>
  <si>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</si>
  <si>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</si>
  <si>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</si>
  <si>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</si>
  <si>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</si>
  <si>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</si>
  <si>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</si>
  <si>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</si>
  <si>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</si>
  <si>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</si>
  <si>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</si>
  <si>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</si>
  <si>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</si>
  <si>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</si>
  <si>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</si>
  <si>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</si>
  <si>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</si>
  <si>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</si>
  <si>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</si>
  <si>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</si>
  <si>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</si>
  <si>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</si>
  <si>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</si>
  <si>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</si>
  <si>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</si>
  <si>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</si>
  <si>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</si>
  <si>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</si>
  <si>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</si>
  <si>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</si>
  <si>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</si>
  <si>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</si>
  <si>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</si>
  <si>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</si>
  <si>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</si>
  <si>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</si>
  <si>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</si>
  <si>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</si>
  <si>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</si>
  <si>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</si>
  <si>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</si>
  <si>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</si>
  <si>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</si>
  <si>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</si>
  <si>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</si>
  <si>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</si>
  <si>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</si>
  <si>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</si>
  <si>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</si>
  <si>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</si>
  <si>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</si>
  <si>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</si>
  <si>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</si>
  <si>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</si>
  <si>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</si>
  <si>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</si>
  <si>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</si>
  <si>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</si>
  <si>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</si>
  <si>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</si>
  <si>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</si>
  <si>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</si>
  <si>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</si>
  <si>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</si>
  <si>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</si>
  <si>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</si>
  <si>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</si>
  <si>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</si>
  <si>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</si>
  <si>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</si>
  <si>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</si>
  <si>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</si>
  <si>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</si>
  <si>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</si>
  <si>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</si>
  <si>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</si>
  <si>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</si>
  <si>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</si>
  <si>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</si>
  <si>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</si>
  <si>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</si>
  <si>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</si>
  <si>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</si>
  <si>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</si>
  <si>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</si>
  <si>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</si>
  <si>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</si>
  <si>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</si>
  <si>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</si>
  <si>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</si>
  <si>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</si>
  <si>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</si>
  <si>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</si>
  <si>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</si>
  <si>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</si>
  <si>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</si>
  <si>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</si>
  <si>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</si>
  <si>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</si>
  <si>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</si>
  <si>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</si>
  <si>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</si>
  <si>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</si>
  <si>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</si>
  <si>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</si>
  <si>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</si>
  <si>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</si>
  <si>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</si>
  <si>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</si>
  <si>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</si>
  <si>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</si>
  <si>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</si>
  <si>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</si>
  <si>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</si>
  <si>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</si>
  <si>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</si>
  <si>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</si>
  <si>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</si>
  <si>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</si>
  <si>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</si>
  <si>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</si>
  <si>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</si>
  <si>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</si>
  <si>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</si>
  <si>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</si>
  <si>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</si>
  <si>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</si>
  <si>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</si>
  <si>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</si>
  <si>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</si>
  <si>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</si>
  <si>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</si>
  <si>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</si>
  <si>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</si>
  <si>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</si>
  <si>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</si>
  <si>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</si>
  <si>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</si>
  <si>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</si>
  <si>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</si>
  <si>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</si>
  <si>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</si>
  <si>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</si>
  <si>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</si>
  <si>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</si>
  <si>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</si>
  <si>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</si>
  <si>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</si>
  <si>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</si>
  <si>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</si>
  <si>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</si>
  <si>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</si>
  <si>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</si>
  <si>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</si>
  <si>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</si>
  <si>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</si>
  <si>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</si>
  <si>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</si>
  <si>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</si>
  <si>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</si>
  <si>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</si>
  <si>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</si>
  <si>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</si>
  <si>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</si>
  <si>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</si>
  <si>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</si>
  <si>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</si>
  <si>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</si>
  <si>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</si>
  <si>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</si>
  <si>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</si>
  <si>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</si>
  <si>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</si>
  <si>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</si>
  <si>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</si>
  <si>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</si>
  <si>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</si>
  <si>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</si>
  <si>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</si>
  <si>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</si>
  <si>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</si>
  <si>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</si>
  <si>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</si>
  <si>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</si>
  <si>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</si>
  <si>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</si>
  <si>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</si>
  <si>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</si>
  <si>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</si>
  <si>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</si>
  <si>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</si>
  <si>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</si>
  <si>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</si>
  <si>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</si>
  <si>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</si>
  <si>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</si>
  <si>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</si>
  <si>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</si>
  <si>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</si>
  <si>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</si>
  <si>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</si>
  <si>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</si>
  <si>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</si>
  <si>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</si>
  <si>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</si>
  <si>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</si>
  <si>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</si>
  <si>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</si>
  <si>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</si>
  <si>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</si>
  <si>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</si>
  <si>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</si>
  <si>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</si>
  <si>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</si>
  <si>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</si>
  <si>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</si>
  <si>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</si>
  <si>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</si>
  <si>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</si>
  <si>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</si>
  <si>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</si>
  <si>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</si>
  <si>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</si>
  <si>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</si>
  <si>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</si>
  <si>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</si>
  <si>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</si>
  <si>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</si>
  <si>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</si>
  <si>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</si>
  <si>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</si>
  <si>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</si>
  <si>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</si>
  <si>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</si>
  <si>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</si>
  <si>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</si>
  <si>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</si>
  <si>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</si>
  <si>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</si>
  <si>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</si>
  <si>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</si>
  <si>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</si>
  <si>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</si>
  <si>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</si>
  <si>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</si>
  <si>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</si>
  <si>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</si>
  <si>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</si>
  <si>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</si>
  <si>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</si>
  <si>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</si>
  <si>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</si>
  <si>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</si>
  <si>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</si>
  <si>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</si>
  <si>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</si>
  <si>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</si>
  <si>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</si>
  <si>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</si>
  <si>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</si>
  <si>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</si>
  <si>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</si>
  <si>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</si>
  <si>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</si>
  <si>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</si>
  <si>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</si>
  <si>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</si>
  <si>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</si>
  <si>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</si>
  <si>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</si>
  <si>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</si>
  <si>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</si>
  <si>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</si>
  <si>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</si>
  <si>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</si>
  <si>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</si>
  <si>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</si>
  <si>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</si>
  <si>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</si>
  <si>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</si>
  <si>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</si>
  <si>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</si>
  <si>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</si>
  <si>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</si>
  <si>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</si>
  <si>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</si>
  <si>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</si>
  <si>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</si>
  <si>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</si>
  <si>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</si>
  <si>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</si>
  <si>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</si>
  <si>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</si>
  <si>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</si>
  <si>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</si>
  <si>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</si>
  <si>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</si>
  <si>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</si>
  <si>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</si>
  <si>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</si>
  <si>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</si>
  <si>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</si>
  <si>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</si>
  <si>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</si>
  <si>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</si>
  <si>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</si>
  <si>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</si>
  <si>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</si>
  <si>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</si>
  <si>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</si>
  <si>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</si>
  <si>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</si>
  <si>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</si>
  <si>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</si>
  <si>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</si>
  <si>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</si>
  <si>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</si>
  <si>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</si>
  <si>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</si>
  <si>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</si>
  <si>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</si>
  <si>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</si>
  <si>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</si>
  <si>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</si>
  <si>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</si>
  <si>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</si>
  <si>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</si>
  <si>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</si>
  <si>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</si>
  <si>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</si>
  <si>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</si>
  <si>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</si>
  <si>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</si>
  <si>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</si>
  <si>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</si>
  <si>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</si>
  <si>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</si>
  <si>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</si>
  <si>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</si>
  <si>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</si>
  <si>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</si>
  <si>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</si>
  <si>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</si>
  <si>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</si>
  <si>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</si>
  <si>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</si>
  <si>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</si>
  <si>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</si>
  <si>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</si>
  <si>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</si>
  <si>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</si>
  <si>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</si>
  <si>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</si>
  <si>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</si>
  <si>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</si>
  <si>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</si>
  <si>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</si>
  <si>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</si>
  <si>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</si>
  <si>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</si>
  <si>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</si>
  <si>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</si>
  <si>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</si>
  <si>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</si>
  <si>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</si>
  <si>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</si>
  <si>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</si>
  <si>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</si>
  <si>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</si>
  <si>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</si>
  <si>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</si>
  <si>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</si>
  <si>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</si>
  <si>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</si>
  <si>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</si>
  <si>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</si>
  <si>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</si>
  <si>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</si>
  <si>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</si>
  <si>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</si>
  <si>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</si>
  <si>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</si>
  <si>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</si>
  <si>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</si>
  <si>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</si>
  <si>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</si>
  <si>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</si>
  <si>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</si>
  <si>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</si>
  <si>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</si>
  <si>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</si>
  <si>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</si>
  <si>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</si>
  <si>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</si>
  <si>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</si>
  <si>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</si>
  <si>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</si>
  <si>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</si>
  <si>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</si>
  <si>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</si>
  <si>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</si>
  <si>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</si>
  <si>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</si>
  <si>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</si>
  <si>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</si>
  <si>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</si>
  <si>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</si>
  <si>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</si>
  <si>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</si>
  <si>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</si>
  <si>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</si>
  <si>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</si>
  <si>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</si>
  <si>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</si>
  <si>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</si>
  <si>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</si>
  <si>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</si>
  <si>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</si>
  <si>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</si>
  <si>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</si>
  <si>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</si>
  <si>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</si>
  <si>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</si>
  <si>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</si>
  <si>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</si>
  <si>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</si>
  <si>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</si>
  <si>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</si>
  <si>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</si>
  <si>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</si>
  <si>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</si>
  <si>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</si>
  <si>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</si>
  <si>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</si>
  <si>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</si>
  <si>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</si>
  <si>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</si>
  <si>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</si>
  <si>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</si>
  <si>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</si>
  <si>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</si>
  <si>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</si>
  <si>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</si>
  <si>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</si>
  <si>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</si>
  <si>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</si>
  <si>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</si>
  <si>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</si>
  <si>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</si>
  <si>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</si>
  <si>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</si>
  <si>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</si>
  <si>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</si>
  <si>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</si>
  <si>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</si>
  <si>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</si>
  <si>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</si>
  <si>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</si>
  <si>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</si>
  <si>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</si>
  <si>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</si>
  <si>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</si>
  <si>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</si>
  <si>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</si>
  <si>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</si>
  <si>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</si>
  <si>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</si>
  <si>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</si>
  <si>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</si>
  <si>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</si>
  <si>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</si>
  <si>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</si>
  <si>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</si>
  <si>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</si>
  <si>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</si>
  <si>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</si>
  <si>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</si>
  <si>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</si>
  <si>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</si>
  <si>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</si>
  <si>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</si>
  <si>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</si>
  <si>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</si>
  <si>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</si>
  <si>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</si>
  <si>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</si>
  <si>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</si>
  <si>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</si>
  <si>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</si>
  <si>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</si>
  <si>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</si>
  <si>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</si>
  <si>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</si>
  <si>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</si>
  <si>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</si>
  <si>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</si>
  <si>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</si>
  <si>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</si>
  <si>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</si>
  <si>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</si>
  <si>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</si>
  <si>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</si>
  <si>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</si>
  <si>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</si>
  <si>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</si>
  <si>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</si>
  <si>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</si>
  <si>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</si>
  <si>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</si>
  <si>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</si>
  <si>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</si>
  <si>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</si>
  <si>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</si>
  <si>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</si>
  <si>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</si>
  <si>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</si>
  <si>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</si>
  <si>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</si>
  <si>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</si>
  <si>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</si>
  <si>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</si>
  <si>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</si>
  <si>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</si>
  <si>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</si>
  <si>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</si>
  <si>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</si>
  <si>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</si>
  <si>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</si>
  <si>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</si>
  <si>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</si>
  <si>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</si>
  <si>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</si>
  <si>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</si>
  <si>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</si>
  <si>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</si>
  <si>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</si>
  <si>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</si>
  <si>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</si>
  <si>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</si>
  <si>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</si>
  <si>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</si>
  <si>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</si>
  <si>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</si>
  <si>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</si>
  <si>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</si>
  <si>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</si>
  <si>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</si>
  <si>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</si>
  <si>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</si>
  <si>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</si>
  <si>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</si>
  <si>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</si>
  <si>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</si>
  <si>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</si>
  <si>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</si>
  <si>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</si>
  <si>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</si>
  <si>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</si>
  <si>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</si>
  <si>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</si>
  <si>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</si>
  <si>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</si>
  <si>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</si>
  <si>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</si>
  <si>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</si>
  <si>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</si>
  <si>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</si>
  <si>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</si>
  <si>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</si>
  <si>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</si>
  <si>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</si>
  <si>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</si>
  <si>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</si>
  <si>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</si>
  <si>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</si>
  <si>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</si>
  <si>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</si>
  <si>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</si>
  <si>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</si>
  <si>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</si>
  <si>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</si>
  <si>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</si>
  <si>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</si>
  <si>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</si>
  <si>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</si>
  <si>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</si>
  <si>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</si>
  <si>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</si>
  <si>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</si>
  <si>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</si>
  <si>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</si>
  <si>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</si>
  <si>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</si>
  <si>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</si>
  <si>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</si>
  <si>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</si>
  <si>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</si>
  <si>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</si>
  <si>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</si>
  <si>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</si>
  <si>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</si>
  <si>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</si>
  <si>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</si>
  <si>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</si>
  <si>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</si>
  <si>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</si>
  <si>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</si>
  <si>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</si>
  <si>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</si>
  <si>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</si>
  <si>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</si>
  <si>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</si>
  <si>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</si>
  <si>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</si>
  <si>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</si>
  <si>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</si>
  <si>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</si>
  <si>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</si>
  <si>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</si>
  <si>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</si>
  <si>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</si>
  <si>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</si>
  <si>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</si>
  <si>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</si>
  <si>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</si>
  <si>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</si>
  <si>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</si>
  <si>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</si>
  <si>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</si>
  <si>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</si>
  <si>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</si>
  <si>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</si>
  <si>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</si>
  <si>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</si>
  <si>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</si>
  <si>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</si>
  <si>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</si>
  <si>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</si>
  <si>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</si>
  <si>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</si>
  <si>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</si>
  <si>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</si>
  <si>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</si>
  <si>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</si>
  <si>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</si>
  <si>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</si>
  <si>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</si>
  <si>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</si>
  <si>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</si>
  <si>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</si>
  <si>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</si>
  <si>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</si>
  <si>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</si>
  <si>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</si>
  <si>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</si>
  <si>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</si>
  <si>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</si>
  <si>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</si>
  <si>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</si>
  <si>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</si>
  <si>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</si>
  <si>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</si>
  <si>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</si>
  <si>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</si>
  <si>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</si>
  <si>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</si>
  <si>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</si>
  <si>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</si>
  <si>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</si>
  <si>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</si>
  <si>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</si>
  <si>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</si>
  <si>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</si>
  <si>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</si>
  <si>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</si>
  <si>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</si>
  <si>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</si>
  <si>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</si>
  <si>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</si>
  <si>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</si>
  <si>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</si>
  <si>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</si>
  <si>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</si>
  <si>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</si>
  <si>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</si>
  <si>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</si>
  <si>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</si>
  <si>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</si>
  <si>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</si>
  <si>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</si>
  <si>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</si>
  <si>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</si>
  <si>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</si>
  <si>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</si>
  <si>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</si>
  <si>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</si>
  <si>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</si>
  <si>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</si>
  <si>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</si>
  <si>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</si>
  <si>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</si>
  <si>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</si>
  <si>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</si>
  <si>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</si>
  <si>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</si>
  <si>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</si>
  <si>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</si>
  <si>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</si>
  <si>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</si>
  <si>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</si>
  <si>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</si>
  <si>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</si>
  <si>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</si>
  <si>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</si>
  <si>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</si>
  <si>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</si>
  <si>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</si>
  <si>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</si>
  <si>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</si>
  <si>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</si>
  <si>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</si>
  <si>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</si>
  <si>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</si>
  <si>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</si>
  <si>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</si>
  <si>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</si>
  <si>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</si>
  <si>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</si>
  <si>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</si>
  <si>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</si>
  <si>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</si>
  <si>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</si>
  <si>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</si>
  <si>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</si>
  <si>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</si>
  <si>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</si>
  <si>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</si>
  <si>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</si>
  <si>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</si>
  <si>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</si>
  <si>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</si>
  <si>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</si>
  <si>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</si>
  <si>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</si>
  <si>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</si>
  <si>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</si>
  <si>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</si>
  <si>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</si>
  <si>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</si>
  <si>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</si>
  <si>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</si>
  <si>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</si>
  <si>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</si>
  <si>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</si>
  <si>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</si>
  <si>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</si>
  <si>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</si>
  <si>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</si>
  <si>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</si>
  <si>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</si>
  <si>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</si>
  <si>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</si>
  <si>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</si>
  <si>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</si>
  <si>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</si>
  <si>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</si>
  <si>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</si>
  <si>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</si>
  <si>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</si>
  <si>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</si>
  <si>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</si>
  <si>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</si>
  <si>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</si>
  <si>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</si>
  <si>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</si>
  <si>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</si>
  <si>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</si>
  <si>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</si>
  <si>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</si>
  <si>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</si>
  <si>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</si>
  <si>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</si>
  <si>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</si>
  <si>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</si>
  <si>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</si>
  <si>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</si>
  <si>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</si>
  <si>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</si>
  <si>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</si>
  <si>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</si>
  <si>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</si>
  <si>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</si>
  <si>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</si>
  <si>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</si>
  <si>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</si>
  <si>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</si>
  <si>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</si>
  <si>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</si>
  <si>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</si>
  <si>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</si>
  <si>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</si>
  <si>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</si>
  <si>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</si>
  <si>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</si>
  <si>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</si>
  <si>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</si>
  <si>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</si>
  <si>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</si>
  <si>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</si>
  <si>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</si>
  <si>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</si>
  <si>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</si>
  <si>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</si>
  <si>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</si>
  <si>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</si>
  <si>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</si>
  <si>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</si>
  <si>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</si>
  <si>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</si>
  <si>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</si>
  <si>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</si>
  <si>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</si>
  <si>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</si>
  <si>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</si>
  <si>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</si>
  <si>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</si>
  <si>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</si>
  <si>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</si>
  <si>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</si>
  <si>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</si>
  <si>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</si>
  <si>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</si>
  <si>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</si>
  <si>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</si>
  <si>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</si>
  <si>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</si>
  <si>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</si>
  <si>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</si>
  <si>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</si>
  <si>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</si>
  <si>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</si>
  <si>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</si>
  <si>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</si>
  <si>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</si>
  <si>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</si>
  <si>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</si>
  <si>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</si>
  <si>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</si>
  <si>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</si>
  <si>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</si>
  <si>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</si>
  <si>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</si>
  <si>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</si>
  <si>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</si>
  <si>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</si>
  <si>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</si>
  <si>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</si>
  <si>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</si>
  <si>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</si>
  <si>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</si>
  <si>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</si>
  <si>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</si>
  <si>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</si>
  <si>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</si>
  <si>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</si>
  <si>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</si>
  <si>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</si>
  <si>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</si>
  <si>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</si>
  <si>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</si>
  <si>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</si>
  <si>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</si>
  <si>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</si>
  <si>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</si>
  <si>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</si>
  <si>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</si>
  <si>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</si>
  <si>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</si>
  <si>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</si>
  <si>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</si>
  <si>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</si>
  <si>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</si>
  <si>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</si>
  <si>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</si>
  <si>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</si>
  <si>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</si>
  <si>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</si>
  <si>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</si>
  <si>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</si>
  <si>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</si>
  <si>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</si>
  <si>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</si>
  <si>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</si>
  <si>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</si>
  <si>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</si>
  <si>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</si>
  <si>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</si>
  <si>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</si>
  <si>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</si>
  <si>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</si>
  <si>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</si>
  <si>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</si>
  <si>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</si>
  <si>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</si>
  <si>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</si>
  <si>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</si>
  <si>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</si>
  <si>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</si>
  <si>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</si>
  <si>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</si>
  <si>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</si>
  <si>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</si>
  <si>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</si>
  <si>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</si>
  <si>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</si>
  <si>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</si>
  <si>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</si>
  <si>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</si>
  <si>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</si>
  <si>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</si>
  <si>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</si>
  <si>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</si>
  <si>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</si>
  <si>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</si>
  <si>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</si>
  <si>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</si>
  <si>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</si>
  <si>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</si>
  <si>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</si>
  <si>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</si>
  <si>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</si>
  <si>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</si>
  <si>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</si>
  <si>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</si>
  <si>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</si>
  <si>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</si>
  <si>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</si>
  <si>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</si>
  <si>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</si>
  <si>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</si>
  <si>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</si>
  <si>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</si>
  <si>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</si>
  <si>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</si>
  <si>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</si>
  <si>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</si>
  <si>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</si>
  <si>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</si>
  <si>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</si>
  <si>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</si>
  <si>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</si>
  <si>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</si>
  <si>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</si>
  <si>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</si>
  <si>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</si>
  <si>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</si>
  <si>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</si>
  <si>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</si>
  <si>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</si>
  <si>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</si>
  <si>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</si>
  <si>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</si>
  <si>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</si>
  <si>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</si>
  <si>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</si>
  <si>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</si>
  <si>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</si>
  <si>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</si>
  <si>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</si>
  <si>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</si>
  <si>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</si>
  <si>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</si>
  <si>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</si>
  <si>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</si>
  <si>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</si>
  <si>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</si>
  <si>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</si>
  <si>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</si>
  <si>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</si>
  <si>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</si>
  <si>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</si>
  <si>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</si>
  <si>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</si>
  <si>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</si>
  <si>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</si>
  <si>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</si>
  <si>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</si>
  <si>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</si>
  <si>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</si>
  <si>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</si>
  <si>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</si>
  <si>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</si>
  <si>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</si>
  <si>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</si>
  <si>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</si>
  <si>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</si>
  <si>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</si>
  <si>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</si>
  <si>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</si>
  <si>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</si>
  <si>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</si>
  <si>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</si>
  <si>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</si>
  <si>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</si>
  <si>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</si>
  <si>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</si>
  <si>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</si>
  <si>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</si>
  <si>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</si>
  <si>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</si>
  <si>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</si>
  <si>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</si>
  <si>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</si>
  <si>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</si>
  <si>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</si>
  <si>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</si>
  <si>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</si>
  <si>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</si>
  <si>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</si>
  <si>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</si>
  <si>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</si>
  <si>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</si>
  <si>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</si>
  <si>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</si>
  <si>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</si>
  <si>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</si>
  <si>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</si>
  <si>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</si>
  <si>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</si>
  <si>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</si>
  <si>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</si>
  <si>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</si>
  <si>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</si>
  <si>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</si>
  <si>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</si>
  <si>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</si>
  <si>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</si>
  <si>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</si>
  <si>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</si>
  <si>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</si>
  <si>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</si>
  <si>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</si>
  <si>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</si>
  <si>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</si>
  <si>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</si>
  <si>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</si>
  <si>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</si>
  <si>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</si>
  <si>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</si>
  <si>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</si>
  <si>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</si>
  <si>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</si>
  <si>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</si>
  <si>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</si>
  <si>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</si>
  <si>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</si>
  <si>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</si>
  <si>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</si>
  <si>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</si>
  <si>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</si>
  <si>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</si>
  <si>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</si>
  <si>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</si>
  <si>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</si>
  <si>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</si>
  <si>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</si>
  <si>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</si>
  <si>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</si>
  <si>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</si>
  <si>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</si>
  <si>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</si>
  <si>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</si>
  <si>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</si>
  <si>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</si>
  <si>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</si>
  <si>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</si>
  <si>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</si>
  <si>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</si>
  <si>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</si>
  <si>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</si>
  <si>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</si>
  <si>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</si>
  <si>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</si>
  <si>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</si>
  <si>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</si>
  <si>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</si>
  <si>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</si>
  <si>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</si>
  <si>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</si>
  <si>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</si>
  <si>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</si>
  <si>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</si>
  <si>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</si>
  <si>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</si>
  <si>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</si>
  <si>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</si>
  <si>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</si>
  <si>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</si>
  <si>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</si>
  <si>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</si>
  <si>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</si>
  <si>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</si>
  <si>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</si>
  <si>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</si>
  <si>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</si>
  <si>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</si>
  <si>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</si>
  <si>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</si>
  <si>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</si>
  <si>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</si>
  <si>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</si>
  <si>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</si>
  <si>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</si>
  <si>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</si>
  <si>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</si>
  <si>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</si>
  <si>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</si>
  <si>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</si>
  <si>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</si>
  <si>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</si>
  <si>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</si>
  <si>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</si>
  <si>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</si>
  <si>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</si>
  <si>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</si>
  <si>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</si>
  <si>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</si>
  <si>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</si>
  <si>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</si>
  <si>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</si>
  <si>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</si>
  <si>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</si>
  <si>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</si>
  <si>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</si>
  <si>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</si>
  <si>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</si>
  <si>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</si>
  <si>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</si>
  <si>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</si>
  <si>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</si>
  <si>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</si>
  <si>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</si>
  <si>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</si>
  <si>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</si>
  <si>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</si>
  <si>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</si>
  <si>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</si>
  <si>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</si>
  <si>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</si>
  <si>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</si>
  <si>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</si>
  <si>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</si>
  <si>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</si>
  <si>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</si>
  <si>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</si>
  <si>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</si>
  <si>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</si>
  <si>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</si>
  <si>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</si>
  <si>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</si>
  <si>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</si>
  <si>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</si>
  <si>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</si>
  <si>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</si>
  <si>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</si>
  <si>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</si>
  <si>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</si>
  <si>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</si>
  <si>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</si>
  <si>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</si>
  <si>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</si>
  <si>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</si>
  <si>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</si>
  <si>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</si>
  <si>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</si>
  <si>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</si>
  <si>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</si>
  <si>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</si>
  <si>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</si>
  <si>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</si>
  <si>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</si>
  <si>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</si>
  <si>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</si>
  <si>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</si>
  <si>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</si>
  <si>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</si>
  <si>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</si>
  <si>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</si>
  <si>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</si>
  <si>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</si>
  <si>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</si>
  <si>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</si>
  <si>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</si>
  <si>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</si>
  <si>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</si>
  <si>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</si>
  <si>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</si>
  <si>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</si>
  <si>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</si>
  <si>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</si>
  <si>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</si>
  <si>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</si>
  <si>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</si>
  <si>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</si>
  <si>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</si>
  <si>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</si>
  <si>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</si>
  <si>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</si>
  <si>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</si>
  <si>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</si>
  <si>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</si>
  <si>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</si>
  <si>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</si>
  <si>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</si>
  <si>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</si>
  <si>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</si>
  <si>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</si>
  <si>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</si>
  <si>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</si>
  <si>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</si>
  <si>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</si>
  <si>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</si>
  <si>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</si>
  <si>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</si>
  <si>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</si>
  <si>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</si>
  <si>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</si>
  <si>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</si>
  <si>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</si>
  <si>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</si>
  <si>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</si>
  <si>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</si>
  <si>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</si>
  <si>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</si>
  <si>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</si>
  <si>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</si>
  <si>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</si>
  <si>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</si>
  <si>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</si>
  <si>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</si>
  <si>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</si>
  <si>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</si>
  <si>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</si>
  <si>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</si>
  <si>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</si>
  <si>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</si>
  <si>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</si>
  <si>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</si>
  <si>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</si>
  <si>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</si>
  <si>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</si>
  <si>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</si>
  <si>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</si>
  <si>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</si>
  <si>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</si>
  <si>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</si>
  <si>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</si>
  <si>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</si>
  <si>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</si>
  <si>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</si>
  <si>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</si>
  <si>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</si>
  <si>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</si>
  <si>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</si>
  <si>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</si>
  <si>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</si>
  <si>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</si>
  <si>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</si>
  <si>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</si>
  <si>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</si>
  <si>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</si>
  <si>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</si>
  <si>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</si>
  <si>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</si>
  <si>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</si>
  <si>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</si>
  <si>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</si>
  <si>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</si>
  <si>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</si>
  <si>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</si>
  <si>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</si>
  <si>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</si>
  <si>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</si>
  <si>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</si>
  <si>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</si>
  <si>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</si>
  <si>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</si>
  <si>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</si>
  <si>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</si>
  <si>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</si>
  <si>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</si>
  <si>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</si>
  <si>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</si>
  <si>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</si>
  <si>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</si>
  <si>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</si>
  <si>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</si>
  <si>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</si>
  <si>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</si>
  <si>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</si>
  <si>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</si>
  <si>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</si>
  <si>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</si>
  <si>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</si>
  <si>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</si>
  <si>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</si>
  <si>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</si>
  <si>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</si>
  <si>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</si>
  <si>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</si>
  <si>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</si>
  <si>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</si>
  <si>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</si>
  <si>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</si>
  <si>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</si>
  <si>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</si>
  <si>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</si>
  <si>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</si>
  <si>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</si>
  <si>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</si>
  <si>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</si>
  <si>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</si>
  <si>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</si>
  <si>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</si>
  <si>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</si>
  <si>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</si>
  <si>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</si>
  <si>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</si>
  <si>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</si>
  <si>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</si>
  <si>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</si>
  <si>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</si>
  <si>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</si>
  <si>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</si>
  <si>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</si>
  <si>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</si>
  <si>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</si>
  <si>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</si>
  <si>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</si>
  <si>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</si>
  <si>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</si>
  <si>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</si>
  <si>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</si>
  <si>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</si>
  <si>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</si>
  <si>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</si>
  <si>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</si>
  <si>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</si>
  <si>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</si>
  <si>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</si>
  <si>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</si>
  <si>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</si>
  <si>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</si>
  <si>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</si>
  <si>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</si>
  <si>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</si>
  <si>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</si>
  <si>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</si>
  <si>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</si>
  <si>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</si>
  <si>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</si>
  <si>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</si>
  <si>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</si>
  <si>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</si>
  <si>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</si>
  <si>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</si>
  <si>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</si>
  <si>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</si>
  <si>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</si>
  <si>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</si>
  <si>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</si>
  <si>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</si>
  <si>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</si>
  <si>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</si>
  <si>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</si>
  <si>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</si>
  <si>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</si>
  <si>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</si>
  <si>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</si>
  <si>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</si>
  <si>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</si>
  <si>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</si>
  <si>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</si>
  <si>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</si>
  <si>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</si>
  <si>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</si>
  <si>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</si>
  <si>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</si>
  <si>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</si>
  <si>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</si>
  <si>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</si>
  <si>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</si>
  <si>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</si>
  <si>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</si>
  <si>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</si>
  <si>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</si>
  <si>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</si>
  <si>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</si>
  <si>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</si>
  <si>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</si>
  <si>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</si>
  <si>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</si>
  <si>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</si>
  <si>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</si>
  <si>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</si>
  <si>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</si>
  <si>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</si>
  <si>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</si>
  <si>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</si>
  <si>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</si>
  <si>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</si>
  <si>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</si>
  <si>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</si>
  <si>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</si>
  <si>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</si>
  <si>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</si>
  <si>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</si>
  <si>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</si>
  <si>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</si>
  <si>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</si>
  <si>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</si>
  <si>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</si>
  <si>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</si>
  <si>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</si>
  <si>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</si>
  <si>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</si>
  <si>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</si>
  <si>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</si>
  <si>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</si>
  <si>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</si>
  <si>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</si>
  <si>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</si>
  <si>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</si>
  <si>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</si>
  <si>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</si>
  <si>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</si>
  <si>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</si>
  <si>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</si>
  <si>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</si>
  <si>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</si>
  <si>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</si>
  <si>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</si>
  <si>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</si>
  <si>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</si>
  <si>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</si>
  <si>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</si>
  <si>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</si>
  <si>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</si>
  <si>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</si>
  <si>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</si>
  <si>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</si>
  <si>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</si>
  <si>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</si>
  <si>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</si>
  <si>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</si>
  <si>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</si>
  <si>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</si>
  <si>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</si>
  <si>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</si>
  <si>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</si>
  <si>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</si>
  <si>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</si>
  <si>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</si>
  <si>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</si>
  <si>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</si>
  <si>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</si>
  <si>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</si>
  <si>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</si>
  <si>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</si>
  <si>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</si>
  <si>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</si>
  <si>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</si>
  <si>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</si>
  <si>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</si>
  <si>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</si>
  <si>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</si>
  <si>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</si>
  <si>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</si>
  <si>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</si>
  <si>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</si>
  <si>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</si>
  <si>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</si>
  <si>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</si>
  <si>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</si>
  <si>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</si>
  <si>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</si>
  <si>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</si>
  <si>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</si>
  <si>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</si>
  <si>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</si>
  <si>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</si>
  <si>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</si>
  <si>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</si>
  <si>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</si>
  <si>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</si>
  <si>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</si>
  <si>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</si>
  <si>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</si>
  <si>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</si>
  <si>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</si>
  <si>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</si>
  <si>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</si>
  <si>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</si>
  <si>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</si>
  <si>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</si>
  <si>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</si>
  <si>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</si>
  <si>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</si>
  <si>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</si>
  <si>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</si>
  <si>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</si>
  <si>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</si>
  <si>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</si>
  <si>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</si>
  <si>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</si>
  <si>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</si>
  <si>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</si>
  <si>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</si>
  <si>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</si>
  <si>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</si>
  <si>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</si>
  <si>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</si>
  <si>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</si>
  <si>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</si>
  <si>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</si>
  <si>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</si>
  <si>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</si>
  <si>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</si>
  <si>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</si>
  <si>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</si>
  <si>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</si>
  <si>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</si>
  <si>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</si>
  <si>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</si>
  <si>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</si>
  <si>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</si>
  <si>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</si>
  <si>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</si>
  <si>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</si>
  <si>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</si>
  <si>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</si>
  <si>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</si>
  <si>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</si>
  <si>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</si>
  <si>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</si>
  <si>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</si>
  <si>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</si>
  <si>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</si>
  <si>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</si>
  <si>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</si>
  <si>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</si>
  <si>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</si>
  <si>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</si>
  <si>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</si>
  <si>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</si>
  <si>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</si>
  <si>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</si>
  <si>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</si>
  <si>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</si>
  <si>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</si>
  <si>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</si>
  <si>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</si>
  <si>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</si>
  <si>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</si>
  <si>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</si>
  <si>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</si>
  <si>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</si>
  <si>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</si>
  <si>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</si>
  <si>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</si>
  <si>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</si>
  <si>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</si>
  <si>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</si>
  <si>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</si>
  <si>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</si>
  <si>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</si>
  <si>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</si>
  <si>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</si>
  <si>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</si>
  <si>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</si>
  <si>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</si>
  <si>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</si>
  <si>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</si>
  <si>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</si>
  <si>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</si>
  <si>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</si>
  <si>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</si>
  <si>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</si>
  <si>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</si>
  <si>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</si>
  <si>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</si>
  <si>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</si>
  <si>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</si>
  <si>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</si>
  <si>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</si>
  <si>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</si>
  <si>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</si>
  <si>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</si>
  <si>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</si>
  <si>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</si>
  <si>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</si>
  <si>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</si>
  <si>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</si>
  <si>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</si>
  <si>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</si>
  <si>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</si>
  <si>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</si>
  <si>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</si>
  <si>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</si>
  <si>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</si>
  <si>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</si>
  <si>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</si>
  <si>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</si>
  <si>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</si>
  <si>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</si>
  <si>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</si>
  <si>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</si>
  <si>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</si>
  <si>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</si>
  <si>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</si>
  <si>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</si>
  <si>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</si>
  <si>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</si>
  <si>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</si>
  <si>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</si>
  <si>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</si>
  <si>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</si>
  <si>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</si>
  <si>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</si>
  <si>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</si>
  <si>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</si>
  <si>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</si>
  <si>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</si>
  <si>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</si>
  <si>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</si>
  <si>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</si>
  <si>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</si>
  <si>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</si>
  <si>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</si>
  <si>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</si>
  <si>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</si>
  <si>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</si>
  <si>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</si>
  <si>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</si>
  <si>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</si>
  <si>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</si>
  <si>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</si>
  <si>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</si>
  <si>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</si>
  <si>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</si>
  <si>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</si>
  <si>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</si>
  <si>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</si>
  <si>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</si>
  <si>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</si>
  <si>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</si>
  <si>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</si>
  <si>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</si>
  <si>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</si>
  <si>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</si>
  <si>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</si>
  <si>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</si>
  <si>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</si>
  <si>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</si>
  <si>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</si>
  <si>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</si>
  <si>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</si>
  <si>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</si>
  <si>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</si>
  <si>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</si>
  <si>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</si>
  <si>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</si>
  <si>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</si>
  <si>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</si>
  <si>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</si>
  <si>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</si>
  <si>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</si>
  <si>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</si>
  <si>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</si>
  <si>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</si>
  <si>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</si>
  <si>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</si>
  <si>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</si>
  <si>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</si>
  <si>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</si>
  <si>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</si>
  <si>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</si>
  <si>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</si>
  <si>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</si>
  <si>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</si>
  <si>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</si>
  <si>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</si>
  <si>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</si>
  <si>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</si>
  <si>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</si>
  <si>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</si>
  <si>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</si>
  <si>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</si>
  <si>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</si>
  <si>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</si>
  <si>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</si>
  <si>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</si>
  <si>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</si>
  <si>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</si>
  <si>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</si>
  <si>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</si>
  <si>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</si>
  <si>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</si>
  <si>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</si>
  <si>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</si>
  <si>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</si>
  <si>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</si>
  <si>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</si>
  <si>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</si>
  <si>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</si>
  <si>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</si>
  <si>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</si>
  <si>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</si>
  <si>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</si>
  <si>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</si>
  <si>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</si>
  <si>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</si>
  <si>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</si>
  <si>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</si>
  <si>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</si>
  <si>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</si>
  <si>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</si>
  <si>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</si>
  <si>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</si>
  <si>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</si>
  <si>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</si>
  <si>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</si>
  <si>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</si>
  <si>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</si>
  <si>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</si>
  <si>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</si>
  <si>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</si>
  <si>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</si>
  <si>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</si>
  <si>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</si>
  <si>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</si>
  <si>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</si>
  <si>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</si>
  <si>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</si>
  <si>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</si>
  <si>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</si>
  <si>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</si>
  <si>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</si>
  <si>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</si>
  <si>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</si>
  <si>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</si>
  <si>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</si>
  <si>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</si>
  <si>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</si>
  <si>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</si>
  <si>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</si>
  <si>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</si>
  <si>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</si>
  <si>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</si>
  <si>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</si>
  <si>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</si>
  <si>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</si>
  <si>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</si>
  <si>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</si>
  <si>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</si>
  <si>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</si>
  <si>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</si>
  <si>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</si>
  <si>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</si>
  <si>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</si>
  <si>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</si>
  <si>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</si>
  <si>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</si>
  <si>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</si>
  <si>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</si>
  <si>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</si>
  <si>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</si>
  <si>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</si>
  <si>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</si>
  <si>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</si>
  <si>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</si>
  <si>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</si>
  <si>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</si>
  <si>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</si>
  <si>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</si>
  <si>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</si>
  <si>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</si>
  <si>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</si>
  <si>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</si>
  <si>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</si>
  <si>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</si>
  <si>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</si>
  <si>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</si>
  <si>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</si>
  <si>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</si>
  <si>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</si>
  <si>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</si>
  <si>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</si>
  <si>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</si>
  <si>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</si>
  <si>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</si>
  <si>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</si>
  <si>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</si>
  <si>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</si>
  <si>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</si>
  <si>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</si>
  <si>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</si>
  <si>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</si>
  <si>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</si>
  <si>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</si>
  <si>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</si>
  <si>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</si>
  <si>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</si>
  <si>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</si>
  <si>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</si>
  <si>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</si>
  <si>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</si>
  <si>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</si>
  <si>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</si>
  <si>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</si>
  <si>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</si>
  <si>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</si>
  <si>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</si>
  <si>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</si>
  <si>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</si>
  <si>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</si>
  <si>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</si>
  <si>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</si>
  <si>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</si>
  <si>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</si>
  <si>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</si>
  <si>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</si>
  <si>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</si>
  <si>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</si>
  <si>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</si>
  <si>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</si>
  <si>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</si>
  <si>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</si>
  <si>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</si>
  <si>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</si>
  <si>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</si>
  <si>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</si>
  <si>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</si>
  <si>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</si>
  <si>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</si>
  <si>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</si>
  <si>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</si>
  <si>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</si>
  <si>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</si>
  <si>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</si>
  <si>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</si>
  <si>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</si>
  <si>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</si>
  <si>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</si>
  <si>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</si>
  <si>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</si>
  <si>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</si>
  <si>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</si>
  <si>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</si>
  <si>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</si>
  <si>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</si>
  <si>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</si>
  <si>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</si>
  <si>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</si>
  <si>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</si>
  <si>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</si>
  <si>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</si>
  <si>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</si>
  <si>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</si>
  <si>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</si>
  <si>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</si>
  <si>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</si>
  <si>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</si>
  <si>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</si>
  <si>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</si>
  <si>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</si>
  <si>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</si>
  <si>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</si>
  <si>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</si>
  <si>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</si>
  <si>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</si>
  <si>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</si>
  <si>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</si>
  <si>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</si>
  <si>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</si>
  <si>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</si>
  <si>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</si>
  <si>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</si>
  <si>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</si>
  <si>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</si>
  <si>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</si>
  <si>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</si>
  <si>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</si>
  <si>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</si>
  <si>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</si>
  <si>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</si>
  <si>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</si>
  <si>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</si>
  <si>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</si>
  <si>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</si>
  <si>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</si>
  <si>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</si>
  <si>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</si>
  <si>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</si>
  <si>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</si>
  <si>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</si>
  <si>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</si>
  <si>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</si>
  <si>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</si>
  <si>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</si>
  <si>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</si>
  <si>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</si>
  <si>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</si>
  <si>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</si>
  <si>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</si>
  <si>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</si>
  <si>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</si>
  <si>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</si>
  <si>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</si>
  <si>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</si>
  <si>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</si>
  <si>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</si>
  <si>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</si>
  <si>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</si>
  <si>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</si>
  <si>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</si>
  <si>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</si>
  <si>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</si>
  <si>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</si>
  <si>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</si>
  <si>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</si>
  <si>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</si>
  <si>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</si>
  <si>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</si>
  <si>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</si>
  <si>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</si>
  <si>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</si>
  <si>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</si>
  <si>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</si>
  <si>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</si>
  <si>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</si>
  <si>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</si>
  <si>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</si>
  <si>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</si>
  <si>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</si>
  <si>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</si>
  <si>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</si>
  <si>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</si>
  <si>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</si>
  <si>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</si>
  <si>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</si>
  <si>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</si>
  <si>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</si>
  <si>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</si>
  <si>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</si>
  <si>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</si>
  <si>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</si>
  <si>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</si>
  <si>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</si>
  <si>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</si>
  <si>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</si>
  <si>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</si>
  <si>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</si>
  <si>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</si>
  <si>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</si>
  <si>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</si>
  <si>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</si>
  <si>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</si>
  <si>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</si>
  <si>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</si>
  <si>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</si>
  <si>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</si>
  <si>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</si>
  <si>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</si>
  <si>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</si>
  <si>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</si>
  <si>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</si>
  <si>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</si>
  <si>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</si>
  <si>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</si>
  <si>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</si>
  <si>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</si>
  <si>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</si>
  <si>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</si>
  <si>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</si>
  <si>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</si>
  <si>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</si>
  <si>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</si>
  <si>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</si>
  <si>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</si>
  <si>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</si>
  <si>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</si>
  <si>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</si>
  <si>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</si>
  <si>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</si>
  <si>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</si>
  <si>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</si>
  <si>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</si>
  <si>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</si>
  <si>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</si>
  <si>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</si>
  <si>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</si>
  <si>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</si>
  <si>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</si>
  <si>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</si>
  <si>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</si>
  <si>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</si>
  <si>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</si>
  <si>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</si>
  <si>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</si>
  <si>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</si>
  <si>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</si>
  <si>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</si>
  <si>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</si>
  <si>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</si>
  <si>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</si>
  <si>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</si>
  <si>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</si>
  <si>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</si>
  <si>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</si>
  <si>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</si>
  <si>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</si>
  <si>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</si>
  <si>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</si>
  <si>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</si>
  <si>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</si>
  <si>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</si>
  <si>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</si>
  <si>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</si>
  <si>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</si>
  <si>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</si>
  <si>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</si>
  <si>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</si>
  <si>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</si>
  <si>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</si>
  <si>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</si>
  <si>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</si>
  <si>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</si>
  <si>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</si>
  <si>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</si>
  <si>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</si>
  <si>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</si>
  <si>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</si>
  <si>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</si>
  <si>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</si>
  <si>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</si>
  <si>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</si>
  <si>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</si>
  <si>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</si>
  <si>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</si>
  <si>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</si>
  <si>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</si>
  <si>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</si>
  <si>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</si>
  <si>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</si>
  <si>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</si>
  <si>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</si>
  <si>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</si>
  <si>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</si>
  <si>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</si>
  <si>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</si>
  <si>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</si>
  <si>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</si>
  <si>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</si>
  <si>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</si>
  <si>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</si>
  <si>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</si>
  <si>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</si>
  <si>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</si>
  <si>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</si>
  <si>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</si>
  <si>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</si>
  <si>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</si>
  <si>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</si>
  <si>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</si>
  <si>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</si>
  <si>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</si>
  <si>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</si>
  <si>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</si>
  <si>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</si>
  <si>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</si>
  <si>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</si>
  <si>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</si>
  <si>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</si>
  <si>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</si>
  <si>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</si>
  <si>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</si>
  <si>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</si>
  <si>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</si>
  <si>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</si>
  <si>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</si>
  <si>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</si>
  <si>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</si>
  <si>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</si>
  <si>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</si>
  <si>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</si>
  <si>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</si>
  <si>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</si>
  <si>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</si>
  <si>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</si>
  <si>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</si>
  <si>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</si>
  <si>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</si>
  <si>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</si>
  <si>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</si>
  <si>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</si>
  <si>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</si>
  <si>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</si>
  <si>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</si>
  <si>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</si>
  <si>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</si>
  <si>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</si>
  <si>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</si>
  <si>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</si>
  <si>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</si>
  <si>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</si>
  <si>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</si>
  <si>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</si>
  <si>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</si>
  <si>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</si>
  <si>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</si>
  <si>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</si>
  <si>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</si>
  <si>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</si>
  <si>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</si>
  <si>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</si>
  <si>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</si>
  <si>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</si>
  <si>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</si>
  <si>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</si>
  <si>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</si>
  <si>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</si>
  <si>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</si>
  <si>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</si>
  <si>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</si>
  <si>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</si>
  <si>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</si>
  <si>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</si>
  <si>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</si>
  <si>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</si>
  <si>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</si>
  <si>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</si>
  <si>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</si>
  <si>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</si>
  <si>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</si>
  <si>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</si>
  <si>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</si>
  <si>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</si>
  <si>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</si>
  <si>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</si>
  <si>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</si>
  <si>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</si>
  <si>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</si>
  <si>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</si>
  <si>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</si>
  <si>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</si>
  <si>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</si>
  <si>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</si>
  <si>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</si>
  <si>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</si>
  <si>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</si>
  <si>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</si>
  <si>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</si>
  <si>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</si>
  <si>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</si>
  <si>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</si>
  <si>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</si>
  <si>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</si>
  <si>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</si>
  <si>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</si>
  <si>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</si>
  <si>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</si>
  <si>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</si>
  <si>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</si>
  <si>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</si>
  <si>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</si>
  <si>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</si>
  <si>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</si>
  <si>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</si>
  <si>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</si>
  <si>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</si>
  <si>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</si>
  <si>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</si>
  <si>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</si>
  <si>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</si>
  <si>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</si>
  <si>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</si>
  <si>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</si>
  <si>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</si>
  <si>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</si>
  <si>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</si>
  <si>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</si>
  <si>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</si>
  <si>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</si>
  <si>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</si>
  <si>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</si>
  <si>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</si>
  <si>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</si>
  <si>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</si>
  <si>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</si>
  <si>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</si>
  <si>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</si>
  <si>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</si>
  <si>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</si>
  <si>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</si>
  <si>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</si>
  <si>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</si>
  <si>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</si>
  <si>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</si>
  <si>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</si>
  <si>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</si>
  <si>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</si>
  <si>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</si>
  <si>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</si>
  <si>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</si>
  <si>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</si>
  <si>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</si>
  <si>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</si>
  <si>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</si>
  <si>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</si>
  <si>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</si>
  <si>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</si>
  <si>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</si>
  <si>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</si>
  <si>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</si>
  <si>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</si>
  <si>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</si>
  <si>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</si>
  <si>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</si>
  <si>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</si>
  <si>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</si>
  <si>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</si>
  <si>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</si>
  <si>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</si>
  <si>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</si>
  <si>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</si>
  <si>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</si>
  <si>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</si>
  <si>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</si>
  <si>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</si>
  <si>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</si>
  <si>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</si>
  <si>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</si>
  <si>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</si>
  <si>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</si>
  <si>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</si>
  <si>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</si>
  <si>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</si>
  <si>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</si>
  <si>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</si>
  <si>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</si>
  <si>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</si>
  <si>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</si>
  <si>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</si>
  <si>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</si>
  <si>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</si>
  <si>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</si>
  <si>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</si>
  <si>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</si>
  <si>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</si>
  <si>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</si>
  <si>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</si>
  <si>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</si>
  <si>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</si>
  <si>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</si>
  <si>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</si>
  <si>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</si>
  <si>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</si>
  <si>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</si>
  <si>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</si>
  <si>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</si>
  <si>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</si>
  <si>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</si>
  <si>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</si>
  <si>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</si>
  <si>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</si>
  <si>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</si>
  <si>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</si>
  <si>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</si>
  <si>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</si>
  <si>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</si>
  <si>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</si>
  <si>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</si>
  <si>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</si>
  <si>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</si>
  <si>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</si>
  <si>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</si>
  <si>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</si>
  <si>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</si>
  <si>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</si>
  <si>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</si>
  <si>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</si>
  <si>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</si>
  <si>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</si>
  <si>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</si>
  <si>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</si>
  <si>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</si>
  <si>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</si>
  <si>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</si>
  <si>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</si>
  <si>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</si>
  <si>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</si>
  <si>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</si>
  <si>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</si>
  <si>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</si>
  <si>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</si>
  <si>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</si>
  <si>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</si>
  <si>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</si>
  <si>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</si>
  <si>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</si>
  <si>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</si>
  <si>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</si>
  <si>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</si>
  <si>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</si>
  <si>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</si>
  <si>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</si>
  <si>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</si>
  <si>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</si>
  <si>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</si>
  <si>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</si>
  <si>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</si>
  <si>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</si>
  <si>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</si>
  <si>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</si>
  <si>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</si>
  <si>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</si>
  <si>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</si>
  <si>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</si>
  <si>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</si>
  <si>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</si>
  <si>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</si>
  <si>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</si>
  <si>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</si>
  <si>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</si>
  <si>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</si>
  <si>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</si>
  <si>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</si>
  <si>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</si>
  <si>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</si>
  <si>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</si>
  <si>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</si>
  <si>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</si>
  <si>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</si>
  <si>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</si>
  <si>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</si>
  <si>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</si>
  <si>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</si>
  <si>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</si>
  <si>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</si>
  <si>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</si>
  <si>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</si>
  <si>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</si>
  <si>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</si>
  <si>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</si>
  <si>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</si>
  <si>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</si>
  <si>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</si>
  <si>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</si>
  <si>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</si>
  <si>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</si>
  <si>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</si>
  <si>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</si>
  <si>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</si>
  <si>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</si>
  <si>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</si>
  <si>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</si>
  <si>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</si>
  <si>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</si>
  <si>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</si>
  <si>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</si>
  <si>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</si>
  <si>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</si>
  <si>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</si>
  <si>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</si>
  <si>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</si>
  <si>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</si>
  <si>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</si>
  <si>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</si>
  <si>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</si>
  <si>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</si>
  <si>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</si>
  <si>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</si>
  <si>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</si>
  <si>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</si>
  <si>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</si>
  <si>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</si>
  <si>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</si>
  <si>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</si>
  <si>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</si>
  <si>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</si>
  <si>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</si>
  <si>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</si>
  <si>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</si>
  <si>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</si>
  <si>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</si>
  <si>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</si>
  <si>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</si>
  <si>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</si>
  <si>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</si>
  <si>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</si>
  <si>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</si>
  <si>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</si>
  <si>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</si>
  <si>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</si>
  <si>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</si>
  <si>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</si>
  <si>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</si>
  <si>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</si>
  <si>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</si>
  <si>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</si>
  <si>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</si>
  <si>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</si>
  <si>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</si>
  <si>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</si>
  <si>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</si>
  <si>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</si>
  <si>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</si>
  <si>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</si>
  <si>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</si>
  <si>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</si>
  <si>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</si>
  <si>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</si>
  <si>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</si>
  <si>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</si>
  <si>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</si>
  <si>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</si>
  <si>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</si>
  <si>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</si>
  <si>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</si>
  <si>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</si>
  <si>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</si>
  <si>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</si>
  <si>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</si>
  <si>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</si>
  <si>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</si>
  <si>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</si>
  <si>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</si>
  <si>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</si>
  <si>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</si>
  <si>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</si>
  <si>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</si>
  <si>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</si>
  <si>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</si>
  <si>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</si>
  <si>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</si>
  <si>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</si>
  <si>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</si>
  <si>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</si>
  <si>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</si>
  <si>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</si>
  <si>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</si>
  <si>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</si>
  <si>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</si>
  <si>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</si>
  <si>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</si>
  <si>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</si>
  <si>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</si>
  <si>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</si>
  <si>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</si>
  <si>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</si>
  <si>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</si>
  <si>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</si>
  <si>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</si>
  <si>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</si>
  <si>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</si>
  <si>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</si>
  <si>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</si>
  <si>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</si>
  <si>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</si>
  <si>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</si>
  <si>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</si>
  <si>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</si>
  <si>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</si>
  <si>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</si>
  <si>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</si>
  <si>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</si>
  <si>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</si>
  <si>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</si>
  <si>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</si>
  <si>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</si>
  <si>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</si>
  <si>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</si>
  <si>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</si>
  <si>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</si>
  <si>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</si>
  <si>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</si>
  <si>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</si>
  <si>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</si>
  <si>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</si>
  <si>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</si>
  <si>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</si>
  <si>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</si>
  <si>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</si>
  <si>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</si>
  <si>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</si>
  <si>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</si>
  <si>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</si>
  <si>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</si>
  <si>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</si>
  <si>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</si>
  <si>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</si>
  <si>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</si>
  <si>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</si>
  <si>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</si>
  <si>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</si>
  <si>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</si>
  <si>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</si>
  <si>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</si>
  <si>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</si>
  <si>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</si>
  <si>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</si>
  <si>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</si>
  <si>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</si>
  <si>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</si>
  <si>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</si>
  <si>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</si>
  <si>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</si>
  <si>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</si>
  <si>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</si>
  <si>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</si>
  <si>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</si>
  <si>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</si>
  <si>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</si>
  <si>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</si>
  <si>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</si>
  <si>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</si>
  <si>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</si>
  <si>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</si>
  <si>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</si>
  <si>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</si>
  <si>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</si>
  <si>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</si>
  <si>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</si>
  <si>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</si>
  <si>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</si>
  <si>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</si>
  <si>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</si>
  <si>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</si>
  <si>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</si>
  <si>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</si>
  <si>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</si>
  <si>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</si>
  <si>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</si>
  <si>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</si>
  <si>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</si>
  <si>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</si>
  <si>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</si>
  <si>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</si>
  <si>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</si>
  <si>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</si>
  <si>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</si>
  <si>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</si>
  <si>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</si>
  <si>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</si>
  <si>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</si>
  <si>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</si>
  <si>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</si>
  <si>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</si>
  <si>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</si>
  <si>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</si>
  <si>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</si>
  <si>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</si>
  <si>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</si>
  <si>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</si>
  <si>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</si>
  <si>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</si>
  <si>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</si>
  <si>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</si>
  <si>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</si>
  <si>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</si>
  <si>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</si>
  <si>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</si>
  <si>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</si>
  <si>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</si>
  <si>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</si>
  <si>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</si>
  <si>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</si>
  <si>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</si>
  <si>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</si>
  <si>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</si>
  <si>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</si>
  <si>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</si>
  <si>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</si>
  <si>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</si>
  <si>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</si>
  <si>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</si>
  <si>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</si>
  <si>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</si>
  <si>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</si>
  <si>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</si>
  <si>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</si>
  <si>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</si>
  <si>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</si>
  <si>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</si>
  <si>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</si>
  <si>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</si>
  <si>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</si>
  <si>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</si>
  <si>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</si>
  <si>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</si>
  <si>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</si>
  <si>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</si>
  <si>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</si>
  <si>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</si>
  <si>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</si>
  <si>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</si>
  <si>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</si>
  <si>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</si>
  <si>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</si>
  <si>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</si>
  <si>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</si>
  <si>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</si>
  <si>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</si>
  <si>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</si>
  <si>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</si>
  <si>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</si>
  <si>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</si>
  <si>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</si>
  <si>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</si>
  <si>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</si>
  <si>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</si>
  <si>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</si>
  <si>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</si>
  <si>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</si>
  <si>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</si>
  <si>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</si>
  <si>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</si>
  <si>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</si>
  <si>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</si>
  <si>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</si>
  <si>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</si>
  <si>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</si>
  <si>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</si>
  <si>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</si>
  <si>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</si>
  <si>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</si>
  <si>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</si>
  <si>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</si>
  <si>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</si>
  <si>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</si>
  <si>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</si>
  <si>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</si>
  <si>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</si>
  <si>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</si>
  <si>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</si>
  <si>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</si>
  <si>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</si>
  <si>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</si>
  <si>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</si>
  <si>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</si>
  <si>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</si>
  <si>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</si>
  <si>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</si>
  <si>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</si>
  <si>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</si>
  <si>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</si>
  <si>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</si>
  <si>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</si>
  <si>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</si>
  <si>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</si>
  <si>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</si>
  <si>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</si>
  <si>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</si>
  <si>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</si>
  <si>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</si>
  <si>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</si>
  <si>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</si>
  <si>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</si>
  <si>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</si>
  <si>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</si>
  <si>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</si>
  <si>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</si>
  <si>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</si>
  <si>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</si>
  <si>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</si>
  <si>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</si>
  <si>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</si>
  <si>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</si>
  <si>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</si>
  <si>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</si>
  <si>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</si>
  <si>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</si>
  <si>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</si>
  <si>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</si>
  <si>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</si>
  <si>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</si>
  <si>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</si>
  <si>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</si>
  <si>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</si>
  <si>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</si>
  <si>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</si>
  <si>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</si>
  <si>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</si>
  <si>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</si>
  <si>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</si>
  <si>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</si>
  <si>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</si>
  <si>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</si>
  <si>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</si>
  <si>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</si>
  <si>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</si>
  <si>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</si>
  <si>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</si>
  <si>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</si>
  <si>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</si>
  <si>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</si>
  <si>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</si>
  <si>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</si>
  <si>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</si>
  <si>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</si>
  <si>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</si>
  <si>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</si>
  <si>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</si>
  <si>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</si>
  <si>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</si>
  <si>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</si>
  <si>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</si>
  <si>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</si>
  <si>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</si>
  <si>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</si>
  <si>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</si>
  <si>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</si>
  <si>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</si>
  <si>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</si>
  <si>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</si>
  <si>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</si>
  <si>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</si>
  <si>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</si>
  <si>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</si>
  <si>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</si>
  <si>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</si>
  <si>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</si>
  <si>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</si>
  <si>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</si>
  <si>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</si>
  <si>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</si>
  <si>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</si>
  <si>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</si>
  <si>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</si>
  <si>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</si>
  <si>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</si>
  <si>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</si>
  <si>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</si>
  <si>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</si>
  <si>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</si>
  <si>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</si>
  <si>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</si>
  <si>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</si>
  <si>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</si>
  <si>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</si>
  <si>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</si>
  <si>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</si>
  <si>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</si>
  <si>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</si>
  <si>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</si>
  <si>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</si>
  <si>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</si>
  <si>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</si>
  <si>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</si>
  <si>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</si>
  <si>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</si>
  <si>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</si>
  <si>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</si>
  <si>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</si>
  <si>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</si>
  <si>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</si>
  <si>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</si>
  <si>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</si>
  <si>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</si>
  <si>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</si>
  <si>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</si>
  <si>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</si>
  <si>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</si>
  <si>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</si>
  <si>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</si>
  <si>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</si>
  <si>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</si>
  <si>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</si>
  <si>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</si>
  <si>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</si>
  <si>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</si>
  <si>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</si>
  <si>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</si>
  <si>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</si>
  <si>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</si>
  <si>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</si>
  <si>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</si>
  <si>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</si>
  <si>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</si>
  <si>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</si>
  <si>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</si>
  <si>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</si>
  <si>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</si>
  <si>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</si>
  <si>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</si>
  <si>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</si>
  <si>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</si>
  <si>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</si>
  <si>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</si>
  <si>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</si>
  <si>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</si>
  <si>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</si>
  <si>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</si>
  <si>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</si>
  <si>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</si>
  <si>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</si>
  <si>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</si>
  <si>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</si>
  <si>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</si>
  <si>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</si>
  <si>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</si>
  <si>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</si>
  <si>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</si>
  <si>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</si>
  <si>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</si>
  <si>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</si>
  <si>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</si>
  <si>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</si>
  <si>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</si>
  <si>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</si>
  <si>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</si>
  <si>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</si>
  <si>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</si>
  <si>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</si>
  <si>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</si>
  <si>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</si>
  <si>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</si>
  <si>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</si>
  <si>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</si>
  <si>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</si>
  <si>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</si>
  <si>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</si>
  <si>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</si>
  <si>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</si>
  <si>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</si>
  <si>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</si>
  <si>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</si>
  <si>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</si>
  <si>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</si>
  <si>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</si>
  <si>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</si>
  <si>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</si>
  <si>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</si>
  <si>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</si>
  <si>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</si>
  <si>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</si>
  <si>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</si>
  <si>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</si>
  <si>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</si>
  <si>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</si>
  <si>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</si>
  <si>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</si>
  <si>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</si>
  <si>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</si>
  <si>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</si>
  <si>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</si>
  <si>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</si>
  <si>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</si>
  <si>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</si>
  <si>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</si>
  <si>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</si>
  <si>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</si>
  <si>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</si>
  <si>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</si>
  <si>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</si>
  <si>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</si>
  <si>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</si>
  <si>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</si>
  <si>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</si>
  <si>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</si>
  <si>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</si>
  <si>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</si>
  <si>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</si>
  <si>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</si>
  <si>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</si>
  <si>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</si>
  <si>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</si>
  <si>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</si>
  <si>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</si>
  <si>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</si>
  <si>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</si>
  <si>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</si>
  <si>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</si>
  <si>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</si>
  <si>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</si>
  <si>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</si>
  <si>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</si>
  <si>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</si>
  <si>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</si>
  <si>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</si>
  <si>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</si>
  <si>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</si>
  <si>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</si>
  <si>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</si>
  <si>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</si>
  <si>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</si>
  <si>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</si>
  <si>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</si>
  <si>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</si>
  <si>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</si>
  <si>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</si>
  <si>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</si>
  <si>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</si>
  <si>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</si>
  <si>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</si>
  <si>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</si>
  <si>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</si>
  <si>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</si>
  <si>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</si>
  <si>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</si>
  <si>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</si>
  <si>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</si>
  <si>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</si>
  <si>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</si>
  <si>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</si>
  <si>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</si>
  <si>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</si>
  <si>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</si>
  <si>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</si>
  <si>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</si>
  <si>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</si>
  <si>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</si>
  <si>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</si>
  <si>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</si>
  <si>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</si>
  <si>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</si>
  <si>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</si>
  <si>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</si>
  <si>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</si>
  <si>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</si>
  <si>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</si>
  <si>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</si>
  <si>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</si>
  <si>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</si>
  <si>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</si>
  <si>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</si>
  <si>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</si>
  <si>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</si>
  <si>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</si>
  <si>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</si>
  <si>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</si>
  <si>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</si>
  <si>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</si>
  <si>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</si>
  <si>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</si>
  <si>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</si>
  <si>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</si>
  <si>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</si>
  <si>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</si>
  <si>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</si>
  <si>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</si>
  <si>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</si>
  <si>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</si>
  <si>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</si>
  <si>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</si>
  <si>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</si>
  <si>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</si>
  <si>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</si>
  <si>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</si>
  <si>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</si>
  <si>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</si>
  <si>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</si>
  <si>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</si>
  <si>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</si>
  <si>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</si>
  <si>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</si>
  <si>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</si>
  <si>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</si>
  <si>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</si>
  <si>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</si>
  <si>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</si>
  <si>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</si>
  <si>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</si>
  <si>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</si>
  <si>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</si>
  <si>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</si>
  <si>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</si>
  <si>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</si>
  <si>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</si>
  <si>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</si>
  <si>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</si>
  <si>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</si>
  <si>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</si>
  <si>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</si>
  <si>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</si>
  <si>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</si>
  <si>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</si>
  <si>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</si>
  <si>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</si>
  <si>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</si>
  <si>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</si>
  <si>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</si>
  <si>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</si>
  <si>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</si>
  <si>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</si>
  <si>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</si>
  <si>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</si>
  <si>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</si>
  <si>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</si>
  <si>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</si>
  <si>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</si>
  <si>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</si>
  <si>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</si>
  <si>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</si>
  <si>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</si>
  <si>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</si>
  <si>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</si>
  <si>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</si>
  <si>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</si>
  <si>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</si>
  <si>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</si>
  <si>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</si>
  <si>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</si>
  <si>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</si>
  <si>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</si>
  <si>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</si>
  <si>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</si>
  <si>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</si>
  <si>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</si>
  <si>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</si>
  <si>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</si>
  <si>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</si>
  <si>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</si>
  <si>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</si>
  <si>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</si>
  <si>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</si>
  <si>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</si>
  <si>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</si>
  <si>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</si>
  <si>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</si>
  <si>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</si>
  <si>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</si>
  <si>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</si>
  <si>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</si>
  <si>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</si>
  <si>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</si>
  <si>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</si>
  <si>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</si>
  <si>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</si>
  <si>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</si>
  <si>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</si>
  <si>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</si>
  <si>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</si>
  <si>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</si>
  <si>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</si>
  <si>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</si>
  <si>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</si>
  <si>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</si>
  <si>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</si>
  <si>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</si>
  <si>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</si>
  <si>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</si>
  <si>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</si>
  <si>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</si>
  <si>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</si>
  <si>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</si>
  <si>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</si>
  <si>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</si>
  <si>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</si>
  <si>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</si>
  <si>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</si>
  <si>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</si>
  <si>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</si>
  <si>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</si>
  <si>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</si>
  <si>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</si>
  <si>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</si>
  <si>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</si>
  <si>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</si>
  <si>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</si>
  <si>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</si>
  <si>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</si>
  <si>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</si>
  <si>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</si>
  <si>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</si>
  <si>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</si>
  <si>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</si>
  <si>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</si>
  <si>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</si>
  <si>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</si>
  <si>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</si>
  <si>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</si>
  <si>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</si>
  <si>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</si>
  <si>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</si>
  <si>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</si>
  <si>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</si>
  <si>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</si>
  <si>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</si>
  <si>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</si>
  <si>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</si>
  <si>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</si>
  <si>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</si>
  <si>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</si>
  <si>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</si>
  <si>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</si>
  <si>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</si>
  <si>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</si>
  <si>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</si>
  <si>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</si>
  <si>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</si>
  <si>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</si>
  <si>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</si>
  <si>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</si>
  <si>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</si>
  <si>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</si>
  <si>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</si>
  <si>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</si>
  <si>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</si>
  <si>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</si>
  <si>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</si>
  <si>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</si>
  <si>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</si>
  <si>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</si>
  <si>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</si>
  <si>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</si>
  <si>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</si>
  <si>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</si>
  <si>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</si>
  <si>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</si>
  <si>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</si>
  <si>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</si>
  <si>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</si>
  <si>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</si>
  <si>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</si>
  <si>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</si>
  <si>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</si>
  <si>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</si>
  <si>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</si>
  <si>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</si>
  <si>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</si>
  <si>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</si>
  <si>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</si>
  <si>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</si>
  <si>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</si>
  <si>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</si>
  <si>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</si>
  <si>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</si>
  <si>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</si>
  <si>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</si>
  <si>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</si>
  <si>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</si>
  <si>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</si>
  <si>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</si>
  <si>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</si>
  <si>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</si>
  <si>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</si>
  <si>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</si>
  <si>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</si>
  <si>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</si>
  <si>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</si>
  <si>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</si>
  <si>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</si>
  <si>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</si>
  <si>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</si>
  <si>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</si>
  <si>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</si>
  <si>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</si>
  <si>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</si>
  <si>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</si>
  <si>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</si>
  <si>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</si>
  <si>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</si>
  <si>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</si>
  <si>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</si>
  <si>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</si>
  <si>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</si>
  <si>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</si>
  <si>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</si>
  <si>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</si>
  <si>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</si>
  <si>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</si>
  <si>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</si>
  <si>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</si>
  <si>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</si>
  <si>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</si>
  <si>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</si>
  <si>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</si>
  <si>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</si>
  <si>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</si>
  <si>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</si>
  <si>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</si>
  <si>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</si>
  <si>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</si>
  <si>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</si>
  <si>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</si>
  <si>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</si>
  <si>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</si>
  <si>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</si>
  <si>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</si>
  <si>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</si>
  <si>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</si>
  <si>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</si>
  <si>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</si>
  <si>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</si>
  <si>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</si>
  <si>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</si>
  <si>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</si>
  <si>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</si>
  <si>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</si>
  <si>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</si>
  <si>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</si>
  <si>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</si>
  <si>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</si>
  <si>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</si>
  <si>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</si>
  <si>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</si>
  <si>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</si>
  <si>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</si>
  <si>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</si>
  <si>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</si>
  <si>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</si>
  <si>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</si>
  <si>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</si>
  <si>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</si>
  <si>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</si>
  <si>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</si>
  <si>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</si>
  <si>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</si>
  <si>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</si>
  <si>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</si>
  <si>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</si>
  <si>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</si>
  <si>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</si>
  <si>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</si>
  <si>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</si>
  <si>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</si>
  <si>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</si>
  <si>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</si>
  <si>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</si>
  <si>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</si>
  <si>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</si>
  <si>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</si>
  <si>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</si>
  <si>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</si>
  <si>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</si>
  <si>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</si>
  <si>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</si>
  <si>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</si>
  <si>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</si>
  <si>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</si>
  <si>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</si>
  <si>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</si>
  <si>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</si>
  <si>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</si>
  <si>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</si>
  <si>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</si>
  <si>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</si>
  <si>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</si>
  <si>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</si>
  <si>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</si>
  <si>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</si>
  <si>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</si>
  <si>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</si>
  <si>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</si>
  <si>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</si>
  <si>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</si>
  <si>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</si>
  <si>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</si>
  <si>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</si>
  <si>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</si>
  <si>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</si>
  <si>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</si>
  <si>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</si>
  <si>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</si>
  <si>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</si>
  <si>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</si>
  <si>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</si>
  <si>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</si>
  <si>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</si>
  <si>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</si>
  <si>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</si>
  <si>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</si>
  <si>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</si>
  <si>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</si>
  <si>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</si>
  <si>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</si>
  <si>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</si>
  <si>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</si>
  <si>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</si>
  <si>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</si>
  <si>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</si>
  <si>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</si>
  <si>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</si>
  <si>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</si>
  <si>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</si>
  <si>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</si>
  <si>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</si>
  <si>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</si>
  <si>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</si>
  <si>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</si>
  <si>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</si>
  <si>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</si>
  <si>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</si>
  <si>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</si>
  <si>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</si>
  <si>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</si>
  <si>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</si>
  <si>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</si>
  <si>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</si>
  <si>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</si>
  <si>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</si>
  <si>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</si>
  <si>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</si>
  <si>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</si>
  <si>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</si>
  <si>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</si>
  <si>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</si>
  <si>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</si>
  <si>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</si>
  <si>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</si>
  <si>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</si>
  <si>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</si>
  <si>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</si>
  <si>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</si>
  <si>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</si>
  <si>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</si>
  <si>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</si>
  <si>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</si>
  <si>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</si>
  <si>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</si>
  <si>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</si>
  <si>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</si>
  <si>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</si>
  <si>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</si>
  <si>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</si>
  <si>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</si>
  <si>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</si>
  <si>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</si>
  <si>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</si>
  <si>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</si>
  <si>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</si>
  <si>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</si>
  <si>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</si>
  <si>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</si>
  <si>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</si>
  <si>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</si>
  <si>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</si>
  <si>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</si>
  <si>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</si>
  <si>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</si>
  <si>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</si>
  <si>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</si>
  <si>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</si>
  <si>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</si>
  <si>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</si>
  <si>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</si>
  <si>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</si>
  <si>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</si>
  <si>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</si>
  <si>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</si>
  <si>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</si>
  <si>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</si>
  <si>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</si>
  <si>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</si>
  <si>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</si>
  <si>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</si>
  <si>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</si>
  <si>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</si>
  <si>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</si>
  <si>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</si>
  <si>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</si>
  <si>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</si>
  <si>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</si>
  <si>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</si>
  <si>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</si>
  <si>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</si>
  <si>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</si>
  <si>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</si>
  <si>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</si>
  <si>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</si>
  <si>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</si>
  <si>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</si>
  <si>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</si>
  <si>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</si>
  <si>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</si>
  <si>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</si>
  <si>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</si>
  <si>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</si>
  <si>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</si>
  <si>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</si>
  <si>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</si>
  <si>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</si>
  <si>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</si>
  <si>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</si>
  <si>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</si>
  <si>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</si>
  <si>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</si>
  <si>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</si>
  <si>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</si>
  <si>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</si>
  <si>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</si>
  <si>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</si>
  <si>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</si>
  <si>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</si>
  <si>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</si>
  <si>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</si>
  <si>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</si>
  <si>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</si>
  <si>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</si>
  <si>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</si>
  <si>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</si>
  <si>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</si>
  <si>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</si>
  <si>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</si>
  <si>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</si>
  <si>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</si>
  <si>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</si>
  <si>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</si>
  <si>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</si>
  <si>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</si>
  <si>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</si>
  <si>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</si>
  <si>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</si>
  <si>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</si>
  <si>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</si>
  <si>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</si>
  <si>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</si>
  <si>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</si>
  <si>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</si>
  <si>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</si>
  <si>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</si>
  <si>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</si>
  <si>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</si>
  <si>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</si>
  <si>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</si>
  <si>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</si>
  <si>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</si>
  <si>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</si>
  <si>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</si>
  <si>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</si>
  <si>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</si>
  <si>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</si>
  <si>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</si>
  <si>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</si>
  <si>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</si>
  <si>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</si>
  <si>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</si>
  <si>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</si>
  <si>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</si>
  <si>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</si>
  <si>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</si>
  <si>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</si>
  <si>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</si>
  <si>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</si>
  <si>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</si>
  <si>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</si>
  <si>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</si>
  <si>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</si>
  <si>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</si>
  <si>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</si>
  <si>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</si>
  <si>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</si>
  <si>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</si>
  <si>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</si>
  <si>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</si>
  <si>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</si>
  <si>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</si>
  <si>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</si>
  <si>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</si>
  <si>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</si>
  <si>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</si>
  <si>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</si>
  <si>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</si>
  <si>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</si>
  <si>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</si>
  <si>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</si>
  <si>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</si>
  <si>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</si>
  <si>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</si>
  <si>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</si>
  <si>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</si>
  <si>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</si>
  <si>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</si>
  <si>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</si>
  <si>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</si>
  <si>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</si>
  <si>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</si>
  <si>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</si>
  <si>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</si>
  <si>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</si>
  <si>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</si>
  <si>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</si>
  <si>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</si>
  <si>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</si>
  <si>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</si>
  <si>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</si>
  <si>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</si>
  <si>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</si>
  <si>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</si>
  <si>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</si>
  <si>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</si>
  <si>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</si>
  <si>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</si>
  <si>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</si>
  <si>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</si>
  <si>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</si>
  <si>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</si>
  <si>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</si>
  <si>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</si>
  <si>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</si>
  <si>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</si>
  <si>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</si>
  <si>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</si>
  <si>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</si>
  <si>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</si>
  <si>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</si>
  <si>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</si>
  <si>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</si>
  <si>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</si>
  <si>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</si>
  <si>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</si>
  <si>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</si>
  <si>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</si>
  <si>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</si>
  <si>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</si>
  <si>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</si>
  <si>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</si>
  <si>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</si>
  <si>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</si>
  <si>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</si>
  <si>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</si>
  <si>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</si>
  <si>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</si>
  <si>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</si>
  <si>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</si>
  <si>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</si>
  <si>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</si>
  <si>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</si>
  <si>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</si>
  <si>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</si>
  <si>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</si>
  <si>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</si>
  <si>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</si>
  <si>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</si>
  <si>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</si>
  <si>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</si>
  <si>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</si>
  <si>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</si>
  <si>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</si>
  <si>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</si>
  <si>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</si>
  <si>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</si>
  <si>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</si>
  <si>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</si>
  <si>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</si>
  <si>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</si>
  <si>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</si>
  <si>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</si>
  <si>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</si>
  <si>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</si>
  <si>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</si>
  <si>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</si>
  <si>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</si>
  <si>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</si>
  <si>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</si>
  <si>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</si>
  <si>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</si>
  <si>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</si>
  <si>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</si>
  <si>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</si>
  <si>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</si>
  <si>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</si>
  <si>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</si>
  <si>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</si>
  <si>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</si>
  <si>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</si>
  <si>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</si>
  <si>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</si>
  <si>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</si>
  <si>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</si>
  <si>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</si>
  <si>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</si>
  <si>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</si>
  <si>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</si>
  <si>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</si>
  <si>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</si>
  <si>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</si>
  <si>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</si>
  <si>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</si>
  <si>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</si>
  <si>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</si>
  <si>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</si>
  <si>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</si>
  <si>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</si>
  <si>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</si>
  <si>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</si>
  <si>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</si>
  <si>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</si>
  <si>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</si>
  <si>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</si>
  <si>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</si>
  <si>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</si>
  <si>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</si>
  <si>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</si>
  <si>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</si>
  <si>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</si>
  <si>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</si>
  <si>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</si>
  <si>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</si>
  <si>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</si>
  <si>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</si>
  <si>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</si>
  <si>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</si>
  <si>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</si>
  <si>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</si>
  <si>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</si>
  <si>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</si>
  <si>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</si>
  <si>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</si>
  <si>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</si>
  <si>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</si>
  <si>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</si>
  <si>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</si>
  <si>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</si>
  <si>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</si>
  <si>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</si>
  <si>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</si>
  <si>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</si>
  <si>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</si>
  <si>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</si>
  <si>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</si>
  <si>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</si>
  <si>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</si>
  <si>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</si>
  <si>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</si>
  <si>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</si>
  <si>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</si>
  <si>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</si>
  <si>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</si>
  <si>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</si>
  <si>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</si>
  <si>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</si>
  <si>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</si>
  <si>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</si>
  <si>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</si>
  <si>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</si>
  <si>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</si>
  <si>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</si>
  <si>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</si>
  <si>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</si>
  <si>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</si>
  <si>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</si>
  <si>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</si>
  <si>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</si>
  <si>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</si>
  <si>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</si>
  <si>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</si>
  <si>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</si>
  <si>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</si>
  <si>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</si>
  <si>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</si>
  <si>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</si>
  <si>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</si>
  <si>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</si>
  <si>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</si>
  <si>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</si>
  <si>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</si>
  <si>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</si>
  <si>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</si>
  <si>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</si>
  <si>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</si>
  <si>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</si>
  <si>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</si>
  <si>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</si>
  <si>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</si>
  <si>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</si>
  <si>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</si>
  <si>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</si>
  <si>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</si>
  <si>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</si>
  <si>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</si>
  <si>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</si>
  <si>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</si>
  <si>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</si>
  <si>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</si>
  <si>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</si>
  <si>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</si>
  <si>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</si>
  <si>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</si>
  <si>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</si>
  <si>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</si>
  <si>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</si>
  <si>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</si>
  <si>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</si>
  <si>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</si>
  <si>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</si>
  <si>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</si>
  <si>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</si>
  <si>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</si>
  <si>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</si>
  <si>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</si>
  <si>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</si>
  <si>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</si>
  <si>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</si>
  <si>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</si>
  <si>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</si>
  <si>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</si>
  <si>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</si>
  <si>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</si>
  <si>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</si>
  <si>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</si>
  <si>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</si>
  <si>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</si>
  <si>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</si>
  <si>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</si>
  <si>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</si>
  <si>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</si>
  <si>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</si>
  <si>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</si>
  <si>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</si>
  <si>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</si>
  <si>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</si>
  <si>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</si>
  <si>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</si>
  <si>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</si>
  <si>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</si>
  <si>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</si>
  <si>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</si>
  <si>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</si>
  <si>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</si>
  <si>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</si>
  <si>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</si>
  <si>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</si>
  <si>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</si>
  <si>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</si>
  <si>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</si>
  <si>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</si>
  <si>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</si>
  <si>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</si>
  <si>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</si>
  <si>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</si>
  <si>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</si>
  <si>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</si>
  <si>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</si>
  <si>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</si>
  <si>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</si>
  <si>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</si>
  <si>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</si>
  <si>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</si>
  <si>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</si>
  <si>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</si>
  <si>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</si>
  <si>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</si>
  <si>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</si>
  <si>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</si>
  <si>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</si>
  <si>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</si>
  <si>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</si>
  <si>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</si>
  <si>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</si>
  <si>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</si>
  <si>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</si>
  <si>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</si>
  <si>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</si>
  <si>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</si>
  <si>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</si>
  <si>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</si>
  <si>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</si>
  <si>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</si>
  <si>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</si>
  <si>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</si>
  <si>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</si>
  <si>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</si>
  <si>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</si>
  <si>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</si>
  <si>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</si>
  <si>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</si>
  <si>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</si>
  <si>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</si>
  <si>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</si>
  <si>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</si>
  <si>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</si>
  <si>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</si>
  <si>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</si>
  <si>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</si>
  <si>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</si>
  <si>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</si>
  <si>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</si>
  <si>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</si>
  <si>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</si>
  <si>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</si>
  <si>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</si>
  <si>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</si>
  <si>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</si>
  <si>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</si>
  <si>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</si>
  <si>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</si>
  <si>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</si>
  <si>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</si>
  <si>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</si>
  <si>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</si>
  <si>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</si>
  <si>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</si>
  <si>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</si>
  <si>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</si>
  <si>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</si>
  <si>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</si>
  <si>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</si>
  <si>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</si>
  <si>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</si>
  <si>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</si>
  <si>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</si>
  <si>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</si>
  <si>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</si>
  <si>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</si>
  <si>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</si>
  <si>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</si>
  <si>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</si>
  <si>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</si>
  <si>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</si>
  <si>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</si>
  <si>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</si>
  <si>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</si>
  <si>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</si>
  <si>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</si>
  <si>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</si>
  <si>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</si>
  <si>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</si>
  <si>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</si>
  <si>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</si>
  <si>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</si>
  <si>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</si>
  <si>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</si>
  <si>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</si>
  <si>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</si>
  <si>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</si>
  <si>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</si>
  <si>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</si>
  <si>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</si>
  <si>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</si>
  <si>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</si>
  <si>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</si>
  <si>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</si>
  <si>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</si>
  <si>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</si>
  <si>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</si>
  <si>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</si>
  <si>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</si>
  <si>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</si>
  <si>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</si>
  <si>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</si>
  <si>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</si>
  <si>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</si>
  <si>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</si>
  <si>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</si>
  <si>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</si>
  <si>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</si>
  <si>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</si>
  <si>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</si>
  <si>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</si>
  <si>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</si>
  <si>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</si>
  <si>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</si>
  <si>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</si>
  <si>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</si>
  <si>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</si>
  <si>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</si>
  <si>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</si>
  <si>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</si>
  <si>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</si>
  <si>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</si>
  <si>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</si>
  <si>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</si>
  <si>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</si>
  <si>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</si>
  <si>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</si>
  <si>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</si>
  <si>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</si>
  <si>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</si>
  <si>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</si>
  <si>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</si>
  <si>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</si>
  <si>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</si>
  <si>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</si>
  <si>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</si>
  <si>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</si>
  <si>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</si>
  <si>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</si>
  <si>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</si>
  <si>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</si>
  <si>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</si>
  <si>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</si>
  <si>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</si>
  <si>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</si>
  <si>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</si>
  <si>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</si>
  <si>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</si>
  <si>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</si>
  <si>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</si>
  <si>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</si>
  <si>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</si>
  <si>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</si>
  <si>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</si>
  <si>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</si>
  <si>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</si>
  <si>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</si>
  <si>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</si>
  <si>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</si>
  <si>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</si>
  <si>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</si>
  <si>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</si>
  <si>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</si>
  <si>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</si>
  <si>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</si>
  <si>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</si>
  <si>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</si>
  <si>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</si>
  <si>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</si>
  <si>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</si>
  <si>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</si>
  <si>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</si>
  <si>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</si>
  <si>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</si>
  <si>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</si>
  <si>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</si>
  <si>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</si>
  <si>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</si>
  <si>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</si>
  <si>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</si>
  <si>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</si>
  <si>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</si>
  <si>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</si>
  <si>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</si>
  <si>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</si>
  <si>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</si>
  <si>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</si>
  <si>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</si>
  <si>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</si>
  <si>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</si>
  <si>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</si>
  <si>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</si>
  <si>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</si>
  <si>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</si>
  <si>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</si>
  <si>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</si>
  <si>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</si>
  <si>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</si>
  <si>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</si>
  <si>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</si>
  <si>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</si>
  <si>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</si>
  <si>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</si>
  <si>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</si>
  <si>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</si>
  <si>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</si>
  <si>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</si>
  <si>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</si>
  <si>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</si>
  <si>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</si>
  <si>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</si>
  <si>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</si>
  <si>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</si>
  <si>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</si>
  <si>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</si>
  <si>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</si>
  <si>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</si>
  <si>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</si>
  <si>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</si>
  <si>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</si>
  <si>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</si>
  <si>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</si>
  <si>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</si>
  <si>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</si>
  <si>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</si>
  <si>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</si>
  <si>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</si>
  <si>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</si>
  <si>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</si>
  <si>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</si>
  <si>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</si>
  <si>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</si>
  <si>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</si>
  <si>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</si>
  <si>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</si>
  <si>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</si>
  <si>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</si>
  <si>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</si>
  <si>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</si>
  <si>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</si>
  <si>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</si>
  <si>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</si>
  <si>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</si>
  <si>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</si>
  <si>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</si>
  <si>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</si>
  <si>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</si>
  <si>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</si>
  <si>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</si>
  <si>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</si>
  <si>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</si>
  <si>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</si>
  <si>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</si>
  <si>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</si>
  <si>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</si>
  <si>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</si>
  <si>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</si>
  <si>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</si>
  <si>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</si>
  <si>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</si>
  <si>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</si>
  <si>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</si>
  <si>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</si>
  <si>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</si>
  <si>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</si>
  <si>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</si>
  <si>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</si>
  <si>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</si>
  <si>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</si>
  <si>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</si>
  <si>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</si>
  <si>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</si>
  <si>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</si>
  <si>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</si>
  <si>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</si>
  <si>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</si>
  <si>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</si>
  <si>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</si>
  <si>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</si>
  <si>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</si>
  <si>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</si>
  <si>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</si>
  <si>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</si>
  <si>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</si>
  <si>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</si>
  <si>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</si>
  <si>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</si>
  <si>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</si>
  <si>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</si>
  <si>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</si>
  <si>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</si>
  <si>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</si>
  <si>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</si>
  <si>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</si>
  <si>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</si>
  <si>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</si>
  <si>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</si>
  <si>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</si>
  <si>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</si>
  <si>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</si>
  <si>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</si>
  <si>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</si>
  <si>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</si>
  <si>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</si>
  <si>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</si>
  <si>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</si>
  <si>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</si>
  <si>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</si>
  <si>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</si>
  <si>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</si>
  <si>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</si>
  <si>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</si>
  <si>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</si>
  <si>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</si>
  <si>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</si>
  <si>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</si>
  <si>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</si>
  <si>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</si>
  <si>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</si>
  <si>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</si>
  <si>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</si>
  <si>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</si>
  <si>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</si>
  <si>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</si>
  <si>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</si>
  <si>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</si>
  <si>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</si>
  <si>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</si>
  <si>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</si>
  <si>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</si>
  <si>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</si>
  <si>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</si>
  <si>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</si>
  <si>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</si>
  <si>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</si>
  <si>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</si>
  <si>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</si>
  <si>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</si>
  <si>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</si>
  <si>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</si>
  <si>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</si>
  <si>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</si>
  <si>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</si>
  <si>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</si>
  <si>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</si>
  <si>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</si>
  <si>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</si>
  <si>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</si>
  <si>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</si>
  <si>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</si>
  <si>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</si>
  <si>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</si>
  <si>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</si>
  <si>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</si>
  <si>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</si>
  <si>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</si>
  <si>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</si>
  <si>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</si>
  <si>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</si>
  <si>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</si>
  <si>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</si>
  <si>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</si>
  <si>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</si>
  <si>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</si>
  <si>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</si>
  <si>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</si>
  <si>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</si>
  <si>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</si>
  <si>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</si>
  <si>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</si>
  <si>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</si>
  <si>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</si>
  <si>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</si>
  <si>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</si>
  <si>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</si>
  <si>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</si>
  <si>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</si>
  <si>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</si>
  <si>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</si>
  <si>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</si>
  <si>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</si>
  <si>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</si>
  <si>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</si>
  <si>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</si>
  <si>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</si>
  <si>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</si>
  <si>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</si>
  <si>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</si>
  <si>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</si>
  <si>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</si>
  <si>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</si>
  <si>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</si>
  <si>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</si>
  <si>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</si>
  <si>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</si>
  <si>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</si>
  <si>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</si>
  <si>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</si>
  <si>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</si>
  <si>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</si>
  <si>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</si>
  <si>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</si>
  <si>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</si>
  <si>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</si>
  <si>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</si>
  <si>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</si>
  <si>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</si>
  <si>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</si>
  <si>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</si>
  <si>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</si>
  <si>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</si>
  <si>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</si>
  <si>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</si>
  <si>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</si>
  <si>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</si>
  <si>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</si>
  <si>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</si>
  <si>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</si>
  <si>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</si>
  <si>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</si>
  <si>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</si>
  <si>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</si>
  <si>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</si>
  <si>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</si>
  <si>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</si>
  <si>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</si>
  <si>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</si>
  <si>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</si>
  <si>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</si>
  <si>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</si>
  <si>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</si>
  <si>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</si>
  <si>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</si>
  <si>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</si>
  <si>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</si>
  <si>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</si>
  <si>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</si>
  <si>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</si>
  <si>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</si>
  <si>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</si>
  <si>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</si>
  <si>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</si>
  <si>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</si>
  <si>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</si>
  <si>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</si>
  <si>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</si>
  <si>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</si>
  <si>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</si>
  <si>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</si>
  <si>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</si>
  <si>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</si>
  <si>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</si>
  <si>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</si>
  <si>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</si>
  <si>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</si>
  <si>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</si>
  <si>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</si>
  <si>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</si>
  <si>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</si>
  <si>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</si>
  <si>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</si>
  <si>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</si>
  <si>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</si>
  <si>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</si>
  <si>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</si>
  <si>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</si>
  <si>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</si>
  <si>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</si>
  <si>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</si>
  <si>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</si>
  <si>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</si>
  <si>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</si>
  <si>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</si>
  <si>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</si>
  <si>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</si>
  <si>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</si>
  <si>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</si>
  <si>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</si>
  <si>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</si>
  <si>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</si>
  <si>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</si>
  <si>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</si>
  <si>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</si>
  <si>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</si>
  <si>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</si>
  <si>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</si>
  <si>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</si>
  <si>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</si>
  <si>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</si>
  <si>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</si>
  <si>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</si>
  <si>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</si>
  <si>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</si>
  <si>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</si>
  <si>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</si>
  <si>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</si>
  <si>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</si>
  <si>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</si>
  <si>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</si>
  <si>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</si>
  <si>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</si>
  <si>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</si>
  <si>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</si>
  <si>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</si>
  <si>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</si>
  <si>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</si>
  <si>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</si>
  <si>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</si>
  <si>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</si>
  <si>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</si>
  <si>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</si>
  <si>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</si>
  <si>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</si>
  <si>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</si>
  <si>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</si>
  <si>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</si>
  <si>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</si>
  <si>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</si>
  <si>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</si>
  <si>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</si>
  <si>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</si>
  <si>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</si>
  <si>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</si>
  <si>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</si>
  <si>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</si>
  <si>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</si>
  <si>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</si>
  <si>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</si>
  <si>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</si>
  <si>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</si>
  <si>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</si>
  <si>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</si>
  <si>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</si>
  <si>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</si>
  <si>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</si>
  <si>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</si>
  <si>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</si>
  <si>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</si>
  <si>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</si>
  <si>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</si>
  <si>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</si>
  <si>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</si>
  <si>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</si>
  <si>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</si>
  <si>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</si>
  <si>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</si>
  <si>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</si>
  <si>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</si>
  <si>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</si>
  <si>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</si>
  <si>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</si>
  <si>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</si>
  <si>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</si>
  <si>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</si>
  <si>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</si>
  <si>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</si>
  <si>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</si>
  <si>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</si>
  <si>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</si>
  <si>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</si>
  <si>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</si>
  <si>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</si>
  <si>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</si>
  <si>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</si>
  <si>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</si>
  <si>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</si>
  <si>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</si>
  <si>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</si>
  <si>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</si>
  <si>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</si>
  <si>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</si>
  <si>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</si>
  <si>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</si>
  <si>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</si>
  <si>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</si>
  <si>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</si>
  <si>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</si>
  <si>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</si>
  <si>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</si>
  <si>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</si>
  <si>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</si>
  <si>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</si>
  <si>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</si>
  <si>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</si>
  <si>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</si>
  <si>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</si>
  <si>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</si>
  <si>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</si>
  <si>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</si>
  <si>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</si>
  <si>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</si>
  <si>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</si>
  <si>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</si>
  <si>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</si>
  <si>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</si>
  <si>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</si>
  <si>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</si>
  <si>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</si>
  <si>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</si>
  <si>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</si>
  <si>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</si>
  <si>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</si>
  <si>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</si>
  <si>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</si>
  <si>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</si>
  <si>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</si>
  <si>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</si>
  <si>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</si>
  <si>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</si>
  <si>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</si>
  <si>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</si>
  <si>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</si>
  <si>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</si>
  <si>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</si>
  <si>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</si>
  <si>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</si>
  <si>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</si>
  <si>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</si>
  <si>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</si>
  <si>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</si>
  <si>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</si>
  <si>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</si>
  <si>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</si>
  <si>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</si>
  <si>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</si>
  <si>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</si>
  <si>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</si>
  <si>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</si>
  <si>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</si>
  <si>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</si>
  <si>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</si>
  <si>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</si>
  <si>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</si>
  <si>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</si>
  <si>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</si>
  <si>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</si>
  <si>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</si>
  <si>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</si>
  <si>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</si>
  <si>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</si>
  <si>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</si>
  <si>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</si>
  <si>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</si>
  <si>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</si>
  <si>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</si>
  <si>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</si>
  <si>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</si>
  <si>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</si>
  <si>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</si>
  <si>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</si>
  <si>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</si>
  <si>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</si>
  <si>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</si>
  <si>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</si>
  <si>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</si>
  <si>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</si>
  <si>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</si>
  <si>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</si>
  <si>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</si>
  <si>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</si>
  <si>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</si>
  <si>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</si>
  <si>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</si>
  <si>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</si>
  <si>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</si>
  <si>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</si>
  <si>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</si>
  <si>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</si>
  <si>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</si>
  <si>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</si>
  <si>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</si>
  <si>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</si>
  <si>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</si>
  <si>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</si>
  <si>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</si>
  <si>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</si>
  <si>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</si>
  <si>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</si>
  <si>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</si>
  <si>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</si>
  <si>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</si>
  <si>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</si>
  <si>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</si>
  <si>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</si>
  <si>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</si>
  <si>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</si>
  <si>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</si>
  <si>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</si>
  <si>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</si>
  <si>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</si>
  <si>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</si>
  <si>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</si>
  <si>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</si>
  <si>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</si>
  <si>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</si>
  <si>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</si>
  <si>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</si>
  <si>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</si>
  <si>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</si>
  <si>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</si>
  <si>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</si>
  <si>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</si>
  <si>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</si>
  <si>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</si>
  <si>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</si>
  <si>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</si>
  <si>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</si>
  <si>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</si>
  <si>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</si>
  <si>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</si>
  <si>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</si>
  <si>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</si>
  <si>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</si>
  <si>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</si>
  <si>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</si>
  <si>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</si>
  <si>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</si>
  <si>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</si>
  <si>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</si>
  <si>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</si>
  <si>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</si>
  <si>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</si>
  <si>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</si>
  <si>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</si>
  <si>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</si>
  <si>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</si>
  <si>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</si>
  <si>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</si>
  <si>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</si>
  <si>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</si>
  <si>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</si>
  <si>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</si>
  <si>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</si>
  <si>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</si>
  <si>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</si>
  <si>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</si>
  <si>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</si>
  <si>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</si>
  <si>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</si>
  <si>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</si>
  <si>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</si>
  <si>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</si>
  <si>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</si>
  <si>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</si>
  <si>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</si>
  <si>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</si>
  <si>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</si>
  <si>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</si>
  <si>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</si>
  <si>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</si>
  <si>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</si>
  <si>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</si>
  <si>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</si>
  <si>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</si>
  <si>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</si>
  <si>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</si>
  <si>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</si>
  <si>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</si>
  <si>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</si>
  <si>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</si>
  <si>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</si>
  <si>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</si>
  <si>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</si>
  <si>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</si>
  <si>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</si>
  <si>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</si>
  <si>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</si>
  <si>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</si>
  <si>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</si>
  <si>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</si>
  <si>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</si>
  <si>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</si>
  <si>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</si>
  <si>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</si>
  <si>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</si>
  <si>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</si>
  <si>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</si>
  <si>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</si>
  <si>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</si>
  <si>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</si>
  <si>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</si>
  <si>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</si>
  <si>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</si>
  <si>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</si>
  <si>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</si>
  <si>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</si>
  <si>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</si>
  <si>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</si>
  <si>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</si>
  <si>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</si>
  <si>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</si>
  <si>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</si>
  <si>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</si>
  <si>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</si>
  <si>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</si>
  <si>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</si>
  <si>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</si>
  <si>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</si>
  <si>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</si>
  <si>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</si>
  <si>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</si>
  <si>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</si>
  <si>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</si>
  <si>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</si>
  <si>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</si>
  <si>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</si>
  <si>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</si>
  <si>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</si>
  <si>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</si>
  <si>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</si>
  <si>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</si>
  <si>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</si>
  <si>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</si>
  <si>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</si>
  <si>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</si>
  <si>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</si>
  <si>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</si>
  <si>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</si>
  <si>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</si>
  <si>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</si>
  <si>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</si>
  <si>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</si>
  <si>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</si>
  <si>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</si>
  <si>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</si>
  <si>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</si>
  <si>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</si>
  <si>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</si>
  <si>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</si>
  <si>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</si>
  <si>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</si>
  <si>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</si>
  <si>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</si>
  <si>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</si>
  <si>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</si>
  <si>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</si>
  <si>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</si>
  <si>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</si>
  <si>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</si>
  <si>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</si>
  <si>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</si>
  <si>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</si>
  <si>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</si>
  <si>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</si>
  <si>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</si>
  <si>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</si>
  <si>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</si>
  <si>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</si>
  <si>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</si>
  <si>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</si>
  <si>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</si>
  <si>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</si>
  <si>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</si>
  <si>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</si>
  <si>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</si>
  <si>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</si>
  <si>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</si>
  <si>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</si>
  <si>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</si>
  <si>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</si>
  <si>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</si>
  <si>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</si>
  <si>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</si>
  <si>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</si>
  <si>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</si>
  <si>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</si>
  <si>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</si>
  <si>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</si>
  <si>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</si>
  <si>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</si>
  <si>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</si>
  <si>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</si>
  <si>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</si>
  <si>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</si>
  <si>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</si>
  <si>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</si>
  <si>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</si>
  <si>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</si>
  <si>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</si>
  <si>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</si>
  <si>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</si>
  <si>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</si>
  <si>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</si>
  <si>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</si>
  <si>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</si>
  <si>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</si>
  <si>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</si>
  <si>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</si>
  <si>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</si>
  <si>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</si>
  <si>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</si>
  <si>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</si>
  <si>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</si>
  <si>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</si>
  <si>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</si>
  <si>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</si>
  <si>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</si>
  <si>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</si>
  <si>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</si>
  <si>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</si>
  <si>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</si>
  <si>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</si>
  <si>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</si>
  <si>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</si>
  <si>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</si>
  <si>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</si>
  <si>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</si>
  <si>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</si>
  <si>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</si>
  <si>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</si>
  <si>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</si>
  <si>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</si>
  <si>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</si>
  <si>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</si>
  <si>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</si>
  <si>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</si>
  <si>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</si>
  <si>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</si>
  <si>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</si>
  <si>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</si>
  <si>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</si>
  <si>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</si>
  <si>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</si>
  <si>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</si>
  <si>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</si>
  <si>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</si>
  <si>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</si>
  <si>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</si>
  <si>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</si>
  <si>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</si>
  <si>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</si>
  <si>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</si>
  <si>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</si>
  <si>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</si>
  <si>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</si>
  <si>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</si>
  <si>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</si>
  <si>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</si>
  <si>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</si>
  <si>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</si>
  <si>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</si>
  <si>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</si>
  <si>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</si>
  <si>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</si>
  <si>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</si>
  <si>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</si>
  <si>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</si>
  <si>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</si>
  <si>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</si>
  <si>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</si>
  <si>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</si>
  <si>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</si>
  <si>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</si>
  <si>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</si>
  <si>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</si>
  <si>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</si>
  <si>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</si>
  <si>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</si>
  <si>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</si>
  <si>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</si>
  <si>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</si>
  <si>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</si>
  <si>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</si>
  <si>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</si>
  <si>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</si>
  <si>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</si>
  <si>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</si>
  <si>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</si>
  <si>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</si>
  <si>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</si>
  <si>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</si>
  <si>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</si>
  <si>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</si>
  <si>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</si>
  <si>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</si>
  <si>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</si>
  <si>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</si>
  <si>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</si>
  <si>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</si>
  <si>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</si>
  <si>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</si>
  <si>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</si>
  <si>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</si>
  <si>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</si>
  <si>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</si>
  <si>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</si>
  <si>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</si>
  <si>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</si>
  <si>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</si>
  <si>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</si>
  <si>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</si>
  <si>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</si>
  <si>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</si>
  <si>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</si>
  <si>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</si>
  <si>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</si>
  <si>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</si>
  <si>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</si>
  <si>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</si>
  <si>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</si>
  <si>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</si>
  <si>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</si>
  <si>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</si>
  <si>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</si>
  <si>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</si>
  <si>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</si>
  <si>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</si>
  <si>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</si>
  <si>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</si>
  <si>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</si>
  <si>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</si>
  <si>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</si>
  <si>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</si>
  <si>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</si>
  <si>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</si>
  <si>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</si>
  <si>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</si>
  <si>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</si>
  <si>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</si>
  <si>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</si>
  <si>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</si>
  <si>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</si>
  <si>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</si>
  <si>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</si>
  <si>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</si>
  <si>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</si>
  <si>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</si>
  <si>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</si>
  <si>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</si>
  <si>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</si>
  <si>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</si>
  <si>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</si>
  <si>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</si>
  <si>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</si>
  <si>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</si>
  <si>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</si>
  <si>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</si>
  <si>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</si>
  <si>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</si>
  <si>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</si>
  <si>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</si>
  <si>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</si>
  <si>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</si>
  <si>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</si>
  <si>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</si>
  <si>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</si>
  <si>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</si>
  <si>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</si>
  <si>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</si>
  <si>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</si>
  <si>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</si>
  <si>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</si>
  <si>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</si>
  <si>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</si>
  <si>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</si>
  <si>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</si>
  <si>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</si>
  <si>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</si>
  <si>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</si>
  <si>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</si>
  <si>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</si>
  <si>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</si>
  <si>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</si>
  <si>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</si>
  <si>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</si>
  <si>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</si>
  <si>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</si>
  <si>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</si>
  <si>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</si>
  <si>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</si>
  <si>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</si>
  <si>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</si>
  <si>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</si>
  <si>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</si>
  <si>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</si>
  <si>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</si>
  <si>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</si>
  <si>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</si>
  <si>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</si>
  <si>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</si>
  <si>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</si>
  <si>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</si>
  <si>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</si>
  <si>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</si>
  <si>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</si>
  <si>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</si>
  <si>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</si>
  <si>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</si>
  <si>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</si>
  <si>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</si>
  <si>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</si>
  <si>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</si>
  <si>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</si>
  <si>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</si>
  <si>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</si>
  <si>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</si>
  <si>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</si>
  <si>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</si>
  <si>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</si>
  <si>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</si>
  <si>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</si>
  <si>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</si>
  <si>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</si>
  <si>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</si>
  <si>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</si>
  <si>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</si>
  <si>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</si>
  <si>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</si>
  <si>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</si>
  <si>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</si>
  <si>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</si>
  <si>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</si>
  <si>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</si>
  <si>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</si>
  <si>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</si>
  <si>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</si>
  <si>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</si>
  <si>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</si>
  <si>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</si>
  <si>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</si>
  <si>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</si>
  <si>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</si>
  <si>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</si>
  <si>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</si>
  <si>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</si>
  <si>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</si>
  <si>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</si>
  <si>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</si>
  <si>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</si>
  <si>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</si>
  <si>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</si>
  <si>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</si>
  <si>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</si>
  <si>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</si>
  <si>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</si>
  <si>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</si>
  <si>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</si>
  <si>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</si>
  <si>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</si>
  <si>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</si>
  <si>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</si>
  <si>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</si>
  <si>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</si>
  <si>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</si>
  <si>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</si>
  <si>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</si>
  <si>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</si>
  <si>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</si>
  <si>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</si>
  <si>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</si>
  <si>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</si>
  <si>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</si>
  <si>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</si>
  <si>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</si>
  <si>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</si>
  <si>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</si>
  <si>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</si>
  <si>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</si>
  <si>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</si>
  <si>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</si>
  <si>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</si>
  <si>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</si>
  <si>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</si>
  <si>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</si>
  <si>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</si>
  <si>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</si>
  <si>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</si>
  <si>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</si>
  <si>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</si>
  <si>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</si>
  <si>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</si>
  <si>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</si>
  <si>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</si>
  <si>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</si>
  <si>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</si>
  <si>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</si>
  <si>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</si>
  <si>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</si>
  <si>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</si>
  <si>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</si>
  <si>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</si>
  <si>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</si>
  <si>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</si>
  <si>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</si>
  <si>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</si>
  <si>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</si>
  <si>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</si>
  <si>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</si>
  <si>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</si>
  <si>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</si>
  <si>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</si>
  <si>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</si>
  <si>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</si>
  <si>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</si>
  <si>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</si>
  <si>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</si>
  <si>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</si>
  <si>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</si>
  <si>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</si>
  <si>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</si>
  <si>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</si>
  <si>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</si>
  <si>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</si>
  <si>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</si>
  <si>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</si>
  <si>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</si>
  <si>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</si>
  <si>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</si>
  <si>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</si>
  <si>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</si>
  <si>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</si>
  <si>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</si>
  <si>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</si>
  <si>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</si>
  <si>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</si>
  <si>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</si>
  <si>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</si>
  <si>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</si>
  <si>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</si>
  <si>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</si>
  <si>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</si>
  <si>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</si>
  <si>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</si>
  <si>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</si>
  <si>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</si>
  <si>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</si>
  <si>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</si>
  <si>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</si>
  <si>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</si>
  <si>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</si>
  <si>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</si>
  <si>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</si>
  <si>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</si>
  <si>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</si>
  <si>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</si>
  <si>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</si>
  <si>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</si>
  <si>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</si>
  <si>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</si>
  <si>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</si>
  <si>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</si>
  <si>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</si>
  <si>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</si>
  <si>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</si>
  <si>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</si>
  <si>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</si>
  <si>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</si>
  <si>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</si>
  <si>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</si>
  <si>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</si>
  <si>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</si>
  <si>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</si>
  <si>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</si>
  <si>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</si>
  <si>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</si>
  <si>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</si>
  <si>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</si>
  <si>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</si>
  <si>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</si>
  <si>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</si>
  <si>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</si>
  <si>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</si>
  <si>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</si>
  <si>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</si>
  <si>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</si>
  <si>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</si>
  <si>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</si>
  <si>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</si>
  <si>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</si>
  <si>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</si>
  <si>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</si>
  <si>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</si>
  <si>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</si>
  <si>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</si>
  <si>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</si>
  <si>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</si>
  <si>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</si>
  <si>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</si>
  <si>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</si>
  <si>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</si>
  <si>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</si>
  <si>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</si>
  <si>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</si>
  <si>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</si>
  <si>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</si>
  <si>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</si>
  <si>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</si>
  <si>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</si>
  <si>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</si>
  <si>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</si>
  <si>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</si>
  <si>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</si>
  <si>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</si>
  <si>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</si>
  <si>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</si>
  <si>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</si>
  <si>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</si>
  <si>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</si>
  <si>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</si>
  <si>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</si>
  <si>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</si>
  <si>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</si>
  <si>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</si>
  <si>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</si>
  <si>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</si>
  <si>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</si>
  <si>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</si>
  <si>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</si>
  <si>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</si>
  <si>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</si>
  <si>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</si>
  <si>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</si>
  <si>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</si>
  <si>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</si>
  <si>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</si>
  <si>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</si>
  <si>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</si>
  <si>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</si>
  <si>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</si>
  <si>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</si>
  <si>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</si>
  <si>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</si>
  <si>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</si>
  <si>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</si>
  <si>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</si>
  <si>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</si>
  <si>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</si>
  <si>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</si>
  <si>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</si>
  <si>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</si>
  <si>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</si>
  <si>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</si>
  <si>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</si>
  <si>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</si>
  <si>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</si>
  <si>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</si>
  <si>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</si>
  <si>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</si>
  <si>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</si>
  <si>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</si>
  <si>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</si>
  <si>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</si>
  <si>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</si>
  <si>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</si>
  <si>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</si>
  <si>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</si>
  <si>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</si>
  <si>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</si>
  <si>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</si>
  <si>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</si>
  <si>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</si>
  <si>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</si>
  <si>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</si>
  <si>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</si>
  <si>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</si>
  <si>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</si>
  <si>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</si>
  <si>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</si>
  <si>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</si>
  <si>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</si>
  <si>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</si>
  <si>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</si>
  <si>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</si>
  <si>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</si>
  <si>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</si>
  <si>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</si>
  <si>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</si>
  <si>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</si>
  <si>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</si>
  <si>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</si>
  <si>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</si>
  <si>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</si>
  <si>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</si>
  <si>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</si>
  <si>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</si>
  <si>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</si>
  <si>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</si>
  <si>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</si>
  <si>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</si>
  <si>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</si>
  <si>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</si>
  <si>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</si>
  <si>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</si>
  <si>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</si>
  <si>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</si>
  <si>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</si>
  <si>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</si>
  <si>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</si>
  <si>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</si>
  <si>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</si>
  <si>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</si>
  <si>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</si>
  <si>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</si>
  <si>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</si>
  <si>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</si>
  <si>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</si>
  <si>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</si>
  <si>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</si>
  <si>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</si>
  <si>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</si>
  <si>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</si>
  <si>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</si>
  <si>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</si>
  <si>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</si>
  <si>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</si>
  <si>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</si>
  <si>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</si>
  <si>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</si>
  <si>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</si>
  <si>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</si>
  <si>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</si>
  <si>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</si>
  <si>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</si>
  <si>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</si>
  <si>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</si>
  <si>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</si>
  <si>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</si>
  <si>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</si>
  <si>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</si>
  <si>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</si>
  <si>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</si>
  <si>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</si>
  <si>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</si>
  <si>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</si>
  <si>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</si>
  <si>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</si>
  <si>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</si>
  <si>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</si>
  <si>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</si>
  <si>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</si>
  <si>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</si>
  <si>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</si>
  <si>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</si>
  <si>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</si>
  <si>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</si>
  <si>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</si>
  <si>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</si>
  <si>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</si>
  <si>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</si>
  <si>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</si>
  <si>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</si>
  <si>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</si>
  <si>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</si>
  <si>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</si>
  <si>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</si>
  <si>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</si>
  <si>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</si>
  <si>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</si>
  <si>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</si>
  <si>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</si>
  <si>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</si>
  <si>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</si>
  <si>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</si>
  <si>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</si>
  <si>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</si>
  <si>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</si>
  <si>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</si>
  <si>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</si>
  <si>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</si>
  <si>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</si>
  <si>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</si>
  <si>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</si>
  <si>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</si>
  <si>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</si>
  <si>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</si>
  <si>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</si>
  <si>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</si>
  <si>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</si>
  <si>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</si>
  <si>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</si>
  <si>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</si>
  <si>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</si>
  <si>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</si>
  <si>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</si>
  <si>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</si>
  <si>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</si>
  <si>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</si>
  <si>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</si>
  <si>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</si>
  <si>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</si>
  <si>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</si>
  <si>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</si>
  <si>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</si>
  <si>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</si>
  <si>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</si>
  <si>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</si>
  <si>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</si>
  <si>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</si>
  <si>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</si>
  <si>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</si>
  <si>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</si>
  <si>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</si>
  <si>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</si>
  <si>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</si>
  <si>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</si>
  <si>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</si>
  <si>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</si>
  <si>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</si>
  <si>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</si>
  <si>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</si>
  <si>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</si>
  <si>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</si>
  <si>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</si>
  <si>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</si>
  <si>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</si>
  <si>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</si>
  <si>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</si>
  <si>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</si>
  <si>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</si>
  <si>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</si>
  <si>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</si>
  <si>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</si>
  <si>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</si>
  <si>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</si>
  <si>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</si>
  <si>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</si>
  <si>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</si>
  <si>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</si>
  <si>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</si>
  <si>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</si>
  <si>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</si>
  <si>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</si>
  <si>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</si>
  <si>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</si>
  <si>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</si>
  <si>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</si>
  <si>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</si>
  <si>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</si>
  <si>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</si>
  <si>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</si>
  <si>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</si>
  <si>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</si>
  <si>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</si>
  <si>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</si>
  <si>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</si>
  <si>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</si>
  <si>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</si>
  <si>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</si>
  <si>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</si>
  <si>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</si>
  <si>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</si>
  <si>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</si>
  <si>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</si>
  <si>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</si>
  <si>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</si>
  <si>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</si>
  <si>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</si>
  <si>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</si>
  <si>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</si>
  <si>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</si>
  <si>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</si>
  <si>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</si>
  <si>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</si>
  <si>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</si>
  <si>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</si>
  <si>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</si>
  <si>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</si>
  <si>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</si>
  <si>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</si>
  <si>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</si>
  <si>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</si>
  <si>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</si>
  <si>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</si>
  <si>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</si>
  <si>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</si>
  <si>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</si>
  <si>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</si>
  <si>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</si>
  <si>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</si>
  <si>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</si>
  <si>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</si>
  <si>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</si>
  <si>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</si>
  <si>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</si>
  <si>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</si>
  <si>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</si>
  <si>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</si>
  <si>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</si>
  <si>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</si>
  <si>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</si>
  <si>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</si>
  <si>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</si>
  <si>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</si>
  <si>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</si>
  <si>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</si>
  <si>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</si>
  <si>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</si>
  <si>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</si>
  <si>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</si>
  <si>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</si>
  <si>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</si>
  <si>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</si>
  <si>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</si>
  <si>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</si>
  <si>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</si>
  <si>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</si>
  <si>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</si>
  <si>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</si>
  <si>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</si>
  <si>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</si>
  <si>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</si>
  <si>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</si>
  <si>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</si>
  <si>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</si>
  <si>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</si>
  <si>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</si>
  <si>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</si>
  <si>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</si>
  <si>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</si>
  <si>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</si>
  <si>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</si>
  <si>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</si>
  <si>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</si>
  <si>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</si>
  <si>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</si>
  <si>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</si>
  <si>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</si>
  <si>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</si>
  <si>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</si>
  <si>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</si>
  <si>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</si>
  <si>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</si>
  <si>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</si>
  <si>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</si>
  <si>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</si>
  <si>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</si>
  <si>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</si>
  <si>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</si>
  <si>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</si>
  <si>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</si>
  <si>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</si>
  <si>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</si>
  <si>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</si>
  <si>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</si>
  <si>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</si>
  <si>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</si>
  <si>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</si>
  <si>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</si>
  <si>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</si>
  <si>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</si>
  <si>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</si>
  <si>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</si>
  <si>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</si>
  <si>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</si>
  <si>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</si>
  <si>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</si>
  <si>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</si>
  <si>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</si>
  <si>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</si>
  <si>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</si>
  <si>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</si>
  <si>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</si>
  <si>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</si>
  <si>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</si>
  <si>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</si>
  <si>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</si>
  <si>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</si>
  <si>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</si>
  <si>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</si>
  <si>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</si>
  <si>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</si>
  <si>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</si>
  <si>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</si>
  <si>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</si>
  <si>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</si>
  <si>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</si>
  <si>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</si>
  <si>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</si>
  <si>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</si>
  <si>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</si>
  <si>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</si>
  <si>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</si>
  <si>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</si>
  <si>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</si>
  <si>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</si>
  <si>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</si>
  <si>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</si>
  <si>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</si>
  <si>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</si>
  <si>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</si>
  <si>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</si>
  <si>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</si>
  <si>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</si>
  <si>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</si>
  <si>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</si>
  <si>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</si>
  <si>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</si>
  <si>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</si>
  <si>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</si>
  <si>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</si>
  <si>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</si>
  <si>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</si>
  <si>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</si>
  <si>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</si>
  <si>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</si>
  <si>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</si>
  <si>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</si>
  <si>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</si>
  <si>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</si>
  <si>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</si>
  <si>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</si>
  <si>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</si>
  <si>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</si>
  <si>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</si>
  <si>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</si>
  <si>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</si>
  <si>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</si>
  <si>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</si>
  <si>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</si>
  <si>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</si>
  <si>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</si>
  <si>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</si>
  <si>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</si>
  <si>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</si>
  <si>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</si>
  <si>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</si>
  <si>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</si>
  <si>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</si>
  <si>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</si>
  <si>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</si>
  <si>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</si>
  <si>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</si>
  <si>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</si>
  <si>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</si>
  <si>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</si>
  <si>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</si>
  <si>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</si>
  <si>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</si>
  <si>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</si>
  <si>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</si>
  <si>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</si>
  <si>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</si>
  <si>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</si>
  <si>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</si>
  <si>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</si>
  <si>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</si>
  <si>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</si>
  <si>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</si>
  <si>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</si>
  <si>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</si>
  <si>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</si>
  <si>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</si>
  <si>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</si>
  <si>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</si>
  <si>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</si>
  <si>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</si>
  <si>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</si>
  <si>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</si>
  <si>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</si>
  <si>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</si>
  <si>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</si>
  <si>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</si>
  <si>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</si>
  <si>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</si>
  <si>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</si>
  <si>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</si>
  <si>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</si>
  <si>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</si>
  <si>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</si>
  <si>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</si>
  <si>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</si>
  <si>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</si>
  <si>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</si>
  <si>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</si>
  <si>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</si>
  <si>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</si>
  <si>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</si>
  <si>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</si>
  <si>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</si>
  <si>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</si>
  <si>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</si>
  <si>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</si>
  <si>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</si>
  <si>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</si>
  <si>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</si>
  <si>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</si>
  <si>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</si>
  <si>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</si>
  <si>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</si>
  <si>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</si>
  <si>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</si>
  <si>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</si>
  <si>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</si>
  <si>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</si>
  <si>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</si>
  <si>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</si>
  <si>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</si>
  <si>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</si>
  <si>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</si>
  <si>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</si>
  <si>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</si>
  <si>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</si>
  <si>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</si>
  <si>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</si>
  <si>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</si>
  <si>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</si>
  <si>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</si>
  <si>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</si>
  <si>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</si>
  <si>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</si>
  <si>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</si>
  <si>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</si>
  <si>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</si>
  <si>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</si>
  <si>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</si>
  <si>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</si>
  <si>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</si>
  <si>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</si>
  <si>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</si>
  <si>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</si>
  <si>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</si>
  <si>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</si>
  <si>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</si>
  <si>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</si>
  <si>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</si>
  <si>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</si>
  <si>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</si>
  <si>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</si>
  <si>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</si>
  <si>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</si>
  <si>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</si>
  <si>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</si>
  <si>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</si>
  <si>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</si>
  <si>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</si>
  <si>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</si>
  <si>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</si>
  <si>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</si>
  <si>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</si>
  <si>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</si>
  <si>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</si>
  <si>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</si>
  <si>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</si>
  <si>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</si>
  <si>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</si>
  <si>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</si>
  <si>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</si>
  <si>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</si>
  <si>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</si>
  <si>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</si>
  <si>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</si>
  <si>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</si>
  <si>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</si>
  <si>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</si>
  <si>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</si>
  <si>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</si>
  <si>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</si>
  <si>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</si>
  <si>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</si>
  <si>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</si>
  <si>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</si>
  <si>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</si>
  <si>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</si>
  <si>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</si>
  <si>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</si>
  <si>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</si>
  <si>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</si>
  <si>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</si>
  <si>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</si>
  <si>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</si>
  <si>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</si>
  <si>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</si>
  <si>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</si>
  <si>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</si>
  <si>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</si>
  <si>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</si>
  <si>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</si>
  <si>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</si>
  <si>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</si>
  <si>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</si>
  <si>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</si>
  <si>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</si>
  <si>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</si>
  <si>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</si>
  <si>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</si>
  <si>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</si>
  <si>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</si>
  <si>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</si>
  <si>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</si>
  <si>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</si>
  <si>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</si>
  <si>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</si>
  <si>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</si>
  <si>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</si>
  <si>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</si>
  <si>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</si>
  <si>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</si>
  <si>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</si>
  <si>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</si>
  <si>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</si>
  <si>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</si>
  <si>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</si>
  <si>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</si>
  <si>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</si>
  <si>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</si>
  <si>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</si>
  <si>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</si>
  <si>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</si>
  <si>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</si>
  <si>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</si>
  <si>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</si>
  <si>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</si>
  <si>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</si>
  <si>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</si>
  <si>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</si>
  <si>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</si>
  <si>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</si>
  <si>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</si>
  <si>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</si>
  <si>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</si>
  <si>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</si>
  <si>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</si>
  <si>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</si>
  <si>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</si>
  <si>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</si>
  <si>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</si>
  <si>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</si>
  <si>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</si>
  <si>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</si>
  <si>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</si>
  <si>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</si>
  <si>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</si>
  <si>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</si>
  <si>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</si>
  <si>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</si>
  <si>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</si>
  <si>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</si>
  <si>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</si>
  <si>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</si>
  <si>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</si>
  <si>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</si>
  <si>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</si>
  <si>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</si>
  <si>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</si>
  <si>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</si>
  <si>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</si>
  <si>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</si>
  <si>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</si>
  <si>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</si>
  <si>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</si>
  <si>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</si>
  <si>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</si>
  <si>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</si>
  <si>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</si>
  <si>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</si>
  <si>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</si>
  <si>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</si>
  <si>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</si>
  <si>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</si>
  <si>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</si>
  <si>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</si>
  <si>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</si>
  <si>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</si>
  <si>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</si>
  <si>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</si>
  <si>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</si>
  <si>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</si>
  <si>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</si>
  <si>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</si>
  <si>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</si>
  <si>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</si>
  <si>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</si>
  <si>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</si>
  <si>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</si>
  <si>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</si>
  <si>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</si>
  <si>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</si>
  <si>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</si>
  <si>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</si>
  <si>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</si>
  <si>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</si>
  <si>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</si>
  <si>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</si>
  <si>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</si>
  <si>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</si>
  <si>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</si>
  <si>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</si>
  <si>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</si>
  <si>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</si>
  <si>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</si>
  <si>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</si>
  <si>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</si>
  <si>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</si>
  <si>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</si>
  <si>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</si>
  <si>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</si>
  <si>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</si>
  <si>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</si>
  <si>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</si>
  <si>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</si>
  <si>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</si>
  <si>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</si>
  <si>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</si>
  <si>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</si>
  <si>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</si>
  <si>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</si>
  <si>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</si>
  <si>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</si>
  <si>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</si>
  <si>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</si>
  <si>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</si>
  <si>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</si>
  <si>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</si>
  <si>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</si>
  <si>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</si>
  <si>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</si>
  <si>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</si>
  <si>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</si>
  <si>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</si>
  <si>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</si>
  <si>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</si>
  <si>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</si>
  <si>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</si>
  <si>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</si>
  <si>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</si>
  <si>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</si>
  <si>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</si>
  <si>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</si>
  <si>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</si>
  <si>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</si>
  <si>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</si>
  <si>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</si>
  <si>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</si>
  <si>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</si>
  <si>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</si>
  <si>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</si>
  <si>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</si>
  <si>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</si>
  <si>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</si>
  <si>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</si>
  <si>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</si>
  <si>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</si>
  <si>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</si>
  <si>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</si>
  <si>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</si>
  <si>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</si>
  <si>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</si>
  <si>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</si>
  <si>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</si>
  <si>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</si>
  <si>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</si>
  <si>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</si>
  <si>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</si>
  <si>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</si>
  <si>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</si>
  <si>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</si>
  <si>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</si>
  <si>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</si>
  <si>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</si>
  <si>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</si>
  <si>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</si>
  <si>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</si>
  <si>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</si>
  <si>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</si>
  <si>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</si>
  <si>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</si>
  <si>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</si>
  <si>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</si>
  <si>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</si>
  <si>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</si>
  <si>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</si>
  <si>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</si>
  <si>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</si>
  <si>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</si>
  <si>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</si>
  <si>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</si>
  <si>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</si>
  <si>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</si>
  <si>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</si>
  <si>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</si>
  <si>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</si>
  <si>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</si>
  <si>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</si>
  <si>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</si>
  <si>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</si>
  <si>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</si>
  <si>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</si>
  <si>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</si>
  <si>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</si>
  <si>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</si>
  <si>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</si>
  <si>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</si>
  <si>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</si>
  <si>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</si>
  <si>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</si>
  <si>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</si>
  <si>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</si>
  <si>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</si>
  <si>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</si>
  <si>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</si>
  <si>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</si>
  <si>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</si>
  <si>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</si>
  <si>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</si>
  <si>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</si>
  <si>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</si>
  <si>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</si>
  <si>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</si>
  <si>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</si>
  <si>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</si>
  <si>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</si>
  <si>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</si>
  <si>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</si>
  <si>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</si>
  <si>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</si>
  <si>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</si>
  <si>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</si>
  <si>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</si>
  <si>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</si>
  <si>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</si>
  <si>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</si>
  <si>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</si>
  <si>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</si>
  <si>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</si>
  <si>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</si>
  <si>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</si>
  <si>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</si>
  <si>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</si>
  <si>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</si>
  <si>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</si>
  <si>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</si>
  <si>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</si>
  <si>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</si>
  <si>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</si>
  <si>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</si>
  <si>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</si>
  <si>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</si>
  <si>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</si>
  <si>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</si>
  <si>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</si>
  <si>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</si>
  <si>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</si>
  <si>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</si>
  <si>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</si>
  <si>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</si>
  <si>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</si>
  <si>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</si>
  <si>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</si>
  <si>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</si>
  <si>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</si>
  <si>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</si>
  <si>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</si>
  <si>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</si>
  <si>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</si>
  <si>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</si>
  <si>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</si>
  <si>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</si>
  <si>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</si>
  <si>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</si>
  <si>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</si>
  <si>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</si>
  <si>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</si>
  <si>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</si>
  <si>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</si>
  <si>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</si>
  <si>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</si>
  <si>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</si>
  <si>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</si>
  <si>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</si>
  <si>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</si>
  <si>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</si>
  <si>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</si>
  <si>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</si>
  <si>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</si>
  <si>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</si>
  <si>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</si>
  <si>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</si>
  <si>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</si>
  <si>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</si>
  <si>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</si>
  <si>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</si>
  <si>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</si>
  <si>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</si>
  <si>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</si>
  <si>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</si>
  <si>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</si>
  <si>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</si>
  <si>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</si>
  <si>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</si>
  <si>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</si>
  <si>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</si>
  <si>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</si>
  <si>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</si>
  <si>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</si>
  <si>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</si>
  <si>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</si>
  <si>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</si>
  <si>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</si>
  <si>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</si>
  <si>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</si>
  <si>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</si>
  <si>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</si>
  <si>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</si>
  <si>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</si>
  <si>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</si>
  <si>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</si>
  <si>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</si>
  <si>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</si>
  <si>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</si>
  <si>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</si>
  <si>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</si>
  <si>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</si>
  <si>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</si>
  <si>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</si>
  <si>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</si>
  <si>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</si>
  <si>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</si>
  <si>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</si>
  <si>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</si>
  <si>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</si>
  <si>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</si>
  <si>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</si>
  <si>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</si>
  <si>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</si>
  <si>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</si>
  <si>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</si>
  <si>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</si>
  <si>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</si>
  <si>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</si>
  <si>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</si>
  <si>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</si>
  <si>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</si>
  <si>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</si>
  <si>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</si>
  <si>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</si>
  <si>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</si>
  <si>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</si>
  <si>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</si>
  <si>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</si>
  <si>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</si>
  <si>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</si>
  <si>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</si>
  <si>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</si>
  <si>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</si>
  <si>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</si>
  <si>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</si>
  <si>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</si>
  <si>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</si>
  <si>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</si>
  <si>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</si>
  <si>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</si>
  <si>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</si>
  <si>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</si>
  <si>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</si>
  <si>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</si>
  <si>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</si>
  <si>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</si>
  <si>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</si>
  <si>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</si>
  <si>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</si>
  <si>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</si>
  <si>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</si>
  <si>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</si>
  <si>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</si>
  <si>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</si>
  <si>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</si>
  <si>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</si>
  <si>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</si>
  <si>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</si>
  <si>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</si>
  <si>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</si>
  <si>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</si>
  <si>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</si>
  <si>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</si>
  <si>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</si>
  <si>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</si>
  <si>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</si>
  <si>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</si>
  <si>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</si>
  <si>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</si>
  <si>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</si>
  <si>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</si>
  <si>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</si>
  <si>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</si>
  <si>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</si>
  <si>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</si>
  <si>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</si>
  <si>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</si>
  <si>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</si>
  <si>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</si>
  <si>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</si>
  <si>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</si>
  <si>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</si>
  <si>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</si>
  <si>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</si>
  <si>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</si>
  <si>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</si>
  <si>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</si>
  <si>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</si>
  <si>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</si>
  <si>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</si>
  <si>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</si>
  <si>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</si>
  <si>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</si>
  <si>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</si>
  <si>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</si>
  <si>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</si>
  <si>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</si>
  <si>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</si>
  <si>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</si>
  <si>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</si>
  <si>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</si>
  <si>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</si>
  <si>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</si>
  <si>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</si>
  <si>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</si>
  <si>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</si>
  <si>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</si>
  <si>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</si>
  <si>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</si>
  <si>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</si>
  <si>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</si>
  <si>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</si>
  <si>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</si>
  <si>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</si>
  <si>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</si>
  <si>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</si>
  <si>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</si>
  <si>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</si>
  <si>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</si>
  <si>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</si>
  <si>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</si>
  <si>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</si>
  <si>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</si>
  <si>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</si>
  <si>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</si>
  <si>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</si>
  <si>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</si>
  <si>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</si>
  <si>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</si>
  <si>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</si>
  <si>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</si>
  <si>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</si>
  <si>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</si>
  <si>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</si>
  <si>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</si>
  <si>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</si>
  <si>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</si>
  <si>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</si>
  <si>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</si>
  <si>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</si>
  <si>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</si>
  <si>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</si>
  <si>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</si>
  <si>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</si>
  <si>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</si>
  <si>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</si>
  <si>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</si>
  <si>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</si>
  <si>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</si>
  <si>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</si>
  <si>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</si>
  <si>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</si>
  <si>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</si>
  <si>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</si>
  <si>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</si>
  <si>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</si>
  <si>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</si>
  <si>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</si>
  <si>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</si>
  <si>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</si>
  <si>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</si>
  <si>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</si>
  <si>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</si>
  <si>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</si>
  <si>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</si>
  <si>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</si>
  <si>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</si>
  <si>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</si>
  <si>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</si>
  <si>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</si>
  <si>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</si>
  <si>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</si>
  <si>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</si>
  <si>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</si>
  <si>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</si>
  <si>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</si>
  <si>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</si>
  <si>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</si>
  <si>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</si>
  <si>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</si>
  <si>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</si>
  <si>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</si>
  <si>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</si>
  <si>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</si>
  <si>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</si>
  <si>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</si>
  <si>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</si>
  <si>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</si>
  <si>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</si>
  <si>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</si>
  <si>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</si>
  <si>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</si>
  <si>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</si>
  <si>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</si>
  <si>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</si>
  <si>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</si>
  <si>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</si>
  <si>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</si>
  <si>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</si>
  <si>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</si>
  <si>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</si>
  <si>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</si>
  <si>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</si>
  <si>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</si>
  <si>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</si>
  <si>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</si>
  <si>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</si>
  <si>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</si>
  <si>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</si>
  <si>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</si>
  <si>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</si>
  <si>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</si>
  <si>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</si>
  <si>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</si>
  <si>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</si>
  <si>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</si>
  <si>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</si>
  <si>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</si>
  <si>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</si>
  <si>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</si>
  <si>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</si>
  <si>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</si>
  <si>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</si>
  <si>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</si>
  <si>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</si>
  <si>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</si>
  <si>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</si>
  <si>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</si>
  <si>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</si>
  <si>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</si>
  <si>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</si>
  <si>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</si>
  <si>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</si>
  <si>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</si>
  <si>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</si>
  <si>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</si>
  <si>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</si>
  <si>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</si>
  <si>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</si>
  <si>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</si>
  <si>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</si>
  <si>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</si>
  <si>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</si>
  <si>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</si>
  <si>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</si>
  <si>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</si>
  <si>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</si>
  <si>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</si>
  <si>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</si>
  <si>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</si>
  <si>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</si>
  <si>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</si>
  <si>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</si>
  <si>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</si>
  <si>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</si>
  <si>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</si>
  <si>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</si>
  <si>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</si>
  <si>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</si>
  <si>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</si>
  <si>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</si>
  <si>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</si>
  <si>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</si>
  <si>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</si>
  <si>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</si>
  <si>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</si>
  <si>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</si>
  <si>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</si>
  <si>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</si>
  <si>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</si>
  <si>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</si>
  <si>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</si>
  <si>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</si>
  <si>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</si>
  <si>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</si>
  <si>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</si>
  <si>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</si>
  <si>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</si>
  <si>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</si>
  <si>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</si>
  <si>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</si>
  <si>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</si>
  <si>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</si>
  <si>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</si>
  <si>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</si>
  <si>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</si>
  <si>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</si>
  <si>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</si>
  <si>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</si>
  <si>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</si>
  <si>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</si>
  <si>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</si>
  <si>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</si>
  <si>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</si>
  <si>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</si>
  <si>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</si>
  <si>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</si>
  <si>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</si>
  <si>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</si>
  <si>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</si>
  <si>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</si>
  <si>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</si>
  <si>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</si>
  <si>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</si>
  <si>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</si>
  <si>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</si>
  <si>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</si>
  <si>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</si>
  <si>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</si>
  <si>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</si>
  <si>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</si>
  <si>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</si>
  <si>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</si>
  <si>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</si>
  <si>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</si>
  <si>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</si>
  <si>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</si>
  <si>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</si>
  <si>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</si>
  <si>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</si>
  <si>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</si>
  <si>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</si>
  <si>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</si>
  <si>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</si>
  <si>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</si>
  <si>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</si>
  <si>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</si>
  <si>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</si>
  <si>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</si>
  <si>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</si>
  <si>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</si>
  <si>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</si>
  <si>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</si>
  <si>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</si>
  <si>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</si>
  <si>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</si>
  <si>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</si>
  <si>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</si>
  <si>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</si>
  <si>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</si>
  <si>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</si>
  <si>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</si>
  <si>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</si>
  <si>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</si>
  <si>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</si>
  <si>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</si>
  <si>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</si>
  <si>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</si>
  <si>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</si>
  <si>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</si>
  <si>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</si>
  <si>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</si>
  <si>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</si>
  <si>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</si>
  <si>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</si>
  <si>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</si>
  <si>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</si>
  <si>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</si>
  <si>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</si>
  <si>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</si>
  <si>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</si>
  <si>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</si>
  <si>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</si>
  <si>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</si>
  <si>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</si>
  <si>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</si>
  <si>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</si>
  <si>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</si>
  <si>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</si>
  <si>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</si>
  <si>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</si>
  <si>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</si>
  <si>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</si>
  <si>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</si>
  <si>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</si>
  <si>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</si>
  <si>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</si>
  <si>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</si>
  <si>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</si>
  <si>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</si>
  <si>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</si>
  <si>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</si>
  <si>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</si>
  <si>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</si>
  <si>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</si>
  <si>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</si>
  <si>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</si>
  <si>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</si>
  <si>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</si>
  <si>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</si>
  <si>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</si>
  <si>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</si>
  <si>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</si>
  <si>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</si>
  <si>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</si>
  <si>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</si>
  <si>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</si>
  <si>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</si>
  <si>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</si>
  <si>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</si>
  <si>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</si>
  <si>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</si>
  <si>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</si>
  <si>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</si>
  <si>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</si>
  <si>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</si>
  <si>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</si>
  <si>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</si>
  <si>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</si>
  <si>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</si>
  <si>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</si>
  <si>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</si>
  <si>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</si>
  <si>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</si>
  <si>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</si>
  <si>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</si>
  <si>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</si>
  <si>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</si>
  <si>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</si>
  <si>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</si>
  <si>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</si>
  <si>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</si>
  <si>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</si>
  <si>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</si>
  <si>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</si>
  <si>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</si>
  <si>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</si>
  <si>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</si>
  <si>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</si>
  <si>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</si>
  <si>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</si>
  <si>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</si>
  <si>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</si>
  <si>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</si>
  <si>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</si>
  <si>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</si>
  <si>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</si>
  <si>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</si>
  <si>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</si>
  <si>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</si>
  <si>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</si>
  <si>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</si>
  <si>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</si>
  <si>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</si>
  <si>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</si>
  <si>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</si>
  <si>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</si>
  <si>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</si>
  <si>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</si>
  <si>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</si>
  <si>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</si>
  <si>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</si>
  <si>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</si>
  <si>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</si>
  <si>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</si>
  <si>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</si>
  <si>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</si>
  <si>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</si>
  <si>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</si>
  <si>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</si>
  <si>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</si>
  <si>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</si>
  <si>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</si>
  <si>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</si>
  <si>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</si>
  <si>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</si>
  <si>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</si>
  <si>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</si>
  <si>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</si>
  <si>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</si>
  <si>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</si>
  <si>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</si>
  <si>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</si>
  <si>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</si>
  <si>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</si>
  <si>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</si>
  <si>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</si>
  <si>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</si>
  <si>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</si>
  <si>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</si>
  <si>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</si>
  <si>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</si>
  <si>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</si>
  <si>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</si>
  <si>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</si>
  <si>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</si>
  <si>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</si>
  <si>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</si>
  <si>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</si>
  <si>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</si>
  <si>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</si>
  <si>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</si>
  <si>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</si>
  <si>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</si>
  <si>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</si>
  <si>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</si>
  <si>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</si>
  <si>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</si>
  <si>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</si>
  <si>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</si>
  <si>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</si>
  <si>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</si>
  <si>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</si>
  <si>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</si>
  <si>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</si>
  <si>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</si>
  <si>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</si>
  <si>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</si>
  <si>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</si>
  <si>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</si>
  <si>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</si>
  <si>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</si>
  <si>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</si>
  <si>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</si>
  <si>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</si>
  <si>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</si>
  <si>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</si>
  <si>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</si>
  <si>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</si>
  <si>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</si>
  <si>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</si>
  <si>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</si>
  <si>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</si>
  <si>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</si>
  <si>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</si>
  <si>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</si>
  <si>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</si>
  <si>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</si>
  <si>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</si>
  <si>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</si>
  <si>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</si>
  <si>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</si>
  <si>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</si>
  <si>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</si>
  <si>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</si>
  <si>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</si>
  <si>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</si>
  <si>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</si>
  <si>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</si>
  <si>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</si>
  <si>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</si>
  <si>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</si>
  <si>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</si>
  <si>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</si>
  <si>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</si>
  <si>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</si>
  <si>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</si>
  <si>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</si>
  <si>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</si>
  <si>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</si>
  <si>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</si>
  <si>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</si>
  <si>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</si>
  <si>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</si>
  <si>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</si>
  <si>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</si>
  <si>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</si>
  <si>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</si>
  <si>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</si>
  <si>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</si>
  <si>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</si>
  <si>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</si>
  <si>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</si>
  <si>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</si>
  <si>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</si>
  <si>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</si>
  <si>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</si>
  <si>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</si>
  <si>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</si>
  <si>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</si>
  <si>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</si>
  <si>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</si>
  <si>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</si>
  <si>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</si>
  <si>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</si>
  <si>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</si>
  <si>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</si>
  <si>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</si>
  <si>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</si>
  <si>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</si>
  <si>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</si>
  <si>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</si>
  <si>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</si>
  <si>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</si>
  <si>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</si>
  <si>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</si>
  <si>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</si>
  <si>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</si>
  <si>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</si>
  <si>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</si>
  <si>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</si>
  <si>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</si>
  <si>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</si>
  <si>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</si>
  <si>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</si>
  <si>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</si>
  <si>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</si>
  <si>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</si>
  <si>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</si>
  <si>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</si>
  <si>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</si>
  <si>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</si>
  <si>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</si>
  <si>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</si>
  <si>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</si>
  <si>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</si>
  <si>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</si>
  <si>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</si>
  <si>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</si>
  <si>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</si>
  <si>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</si>
  <si>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</si>
  <si>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</si>
  <si>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</si>
  <si>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</si>
  <si>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</si>
  <si>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</si>
  <si>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</si>
  <si>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</si>
  <si>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</si>
  <si>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</si>
  <si>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</si>
  <si>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</si>
  <si>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</si>
  <si>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</si>
  <si>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</si>
  <si>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</si>
  <si>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</si>
  <si>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</si>
  <si>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</si>
  <si>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</si>
  <si>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</si>
  <si>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</si>
  <si>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</si>
  <si>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</si>
  <si>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</si>
  <si>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</si>
  <si>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</si>
  <si>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</si>
  <si>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</si>
  <si>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</si>
  <si>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</si>
  <si>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</si>
  <si>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</si>
  <si>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</si>
  <si>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</si>
  <si>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</si>
  <si>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</si>
  <si>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</si>
  <si>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</si>
  <si>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</si>
  <si>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</si>
  <si>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</si>
  <si>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</si>
  <si>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</si>
  <si>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</si>
  <si>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</si>
  <si>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</si>
  <si>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</si>
  <si>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</si>
  <si>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</si>
  <si>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</si>
  <si>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</si>
  <si>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</si>
  <si>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</si>
  <si>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</si>
  <si>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</si>
  <si>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</si>
  <si>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</si>
  <si>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</si>
  <si>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</si>
  <si>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</si>
  <si>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</si>
  <si>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</si>
  <si>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</si>
  <si>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</si>
  <si>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</si>
  <si>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</si>
  <si>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</si>
  <si>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</si>
  <si>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</si>
  <si>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</si>
  <si>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</si>
  <si>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</si>
  <si>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</si>
  <si>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</si>
  <si>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</si>
  <si>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</si>
  <si>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</si>
  <si>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</si>
  <si>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</si>
  <si>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</si>
  <si>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</si>
  <si>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</si>
  <si>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</si>
  <si>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</si>
  <si>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</si>
  <si>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</si>
  <si>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</si>
  <si>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</si>
  <si>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</si>
  <si>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</si>
  <si>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</si>
  <si>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</si>
  <si>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</si>
  <si>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</si>
  <si>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</si>
  <si>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</si>
  <si>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</si>
  <si>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</si>
  <si>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</si>
  <si>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</si>
  <si>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</si>
  <si>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</si>
  <si>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</si>
  <si>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</si>
  <si>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</si>
  <si>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</si>
  <si>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</si>
  <si>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</si>
  <si>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</si>
  <si>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</si>
  <si>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</si>
  <si>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</si>
  <si>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</si>
  <si>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</si>
  <si>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</si>
  <si>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</si>
  <si>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</si>
  <si>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</si>
  <si>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</si>
  <si>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</si>
  <si>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</si>
  <si>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</si>
  <si>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</si>
  <si>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</si>
  <si>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</si>
  <si>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</si>
  <si>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</si>
  <si>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</si>
  <si>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</si>
  <si>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</si>
  <si>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</si>
  <si>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</si>
  <si>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</si>
  <si>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</si>
  <si>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</si>
  <si>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</si>
  <si>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</si>
  <si>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</si>
  <si>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</si>
  <si>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</si>
  <si>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</si>
  <si>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</si>
  <si>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</si>
  <si>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</si>
  <si>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</si>
  <si>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</si>
  <si>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</si>
  <si>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</si>
  <si>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</si>
  <si>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</si>
  <si>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</si>
  <si>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</si>
  <si>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</si>
  <si>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</si>
  <si>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</si>
  <si>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</si>
  <si>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</si>
  <si>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</si>
  <si>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</si>
  <si>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</si>
  <si>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</si>
  <si>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</si>
  <si>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</si>
  <si>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</si>
  <si>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</si>
  <si>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</si>
  <si>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</si>
  <si>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</si>
  <si>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</si>
  <si>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</si>
  <si>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</si>
  <si>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</si>
  <si>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</si>
  <si>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</si>
  <si>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</si>
  <si>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</si>
  <si>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</si>
  <si>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</si>
  <si>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</si>
  <si>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</si>
  <si>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</si>
  <si>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</si>
  <si>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</si>
  <si>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</si>
  <si>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</si>
  <si>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</si>
  <si>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</si>
  <si>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</si>
  <si>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</si>
  <si>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</si>
  <si>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</si>
  <si>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</si>
  <si>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</si>
  <si>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</si>
  <si>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</si>
  <si>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</si>
  <si>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</si>
  <si>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</si>
  <si>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</si>
  <si>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</si>
  <si>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</si>
  <si>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</si>
  <si>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</si>
  <si>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</si>
  <si>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</si>
  <si>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</si>
  <si>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</si>
  <si>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</si>
  <si>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</si>
  <si>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</si>
  <si>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</si>
  <si>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</si>
  <si>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</si>
  <si>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</si>
  <si>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</si>
  <si>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</si>
  <si>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</si>
  <si>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</si>
  <si>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</si>
  <si>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</si>
  <si>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</si>
  <si>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</si>
  <si>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</si>
  <si>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</si>
  <si>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</si>
  <si>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</si>
  <si>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</si>
  <si>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</si>
  <si>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</si>
  <si>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</si>
  <si>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</si>
  <si>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</si>
  <si>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</si>
  <si>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</si>
  <si>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</si>
  <si>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</si>
  <si>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</si>
  <si>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</si>
  <si>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</si>
  <si>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</si>
  <si>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</si>
  <si>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</si>
  <si>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</si>
  <si>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</si>
  <si>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</si>
  <si>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</si>
  <si>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</si>
  <si>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</si>
  <si>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</si>
  <si>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</si>
  <si>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</si>
  <si>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</si>
  <si>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</si>
  <si>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</si>
  <si>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</si>
  <si>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</si>
  <si>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</si>
  <si>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</si>
  <si>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</si>
  <si>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</si>
  <si>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</si>
  <si>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</si>
  <si>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</si>
  <si>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</si>
  <si>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</si>
  <si>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</si>
  <si>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</si>
  <si>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</si>
  <si>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</si>
  <si>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</si>
  <si>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</si>
  <si>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</si>
  <si>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</si>
  <si>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</si>
  <si>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</si>
  <si>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</si>
  <si>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</si>
  <si>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</si>
  <si>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</si>
  <si>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</si>
  <si>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</si>
  <si>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</si>
  <si>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</si>
  <si>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</si>
  <si>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</si>
  <si>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</si>
  <si>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</si>
  <si>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</si>
  <si>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</si>
  <si>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</si>
  <si>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</si>
  <si>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</si>
  <si>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</si>
  <si>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</si>
  <si>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</si>
  <si>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</si>
  <si>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</si>
  <si>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</si>
  <si>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</si>
  <si>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</si>
  <si>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</si>
  <si>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</si>
  <si>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</si>
  <si>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</si>
  <si>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</si>
  <si>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</si>
  <si>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</si>
  <si>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</si>
  <si>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</si>
  <si>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</si>
  <si>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</si>
  <si>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</si>
  <si>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</si>
  <si>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</si>
  <si>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</si>
  <si>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</si>
  <si>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</si>
  <si>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</si>
  <si>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</si>
  <si>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</si>
  <si>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</si>
  <si>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</si>
  <si>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</si>
  <si>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</si>
  <si>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</si>
  <si>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</si>
  <si>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</si>
  <si>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</si>
  <si>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</si>
  <si>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</si>
  <si>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</si>
  <si>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</si>
  <si>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</si>
  <si>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</si>
  <si>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</si>
  <si>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</si>
  <si>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</si>
  <si>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</si>
  <si>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</si>
  <si>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</si>
  <si>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</si>
  <si>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</si>
  <si>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</si>
  <si>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</si>
  <si>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</si>
  <si>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</si>
  <si>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</si>
  <si>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</si>
  <si>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</si>
  <si>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</si>
  <si>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</si>
  <si>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</si>
  <si>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</si>
  <si>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</si>
  <si>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</si>
  <si>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</si>
  <si>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</si>
  <si>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</si>
  <si>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</si>
  <si>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</si>
  <si>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</si>
  <si>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</si>
  <si>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</si>
  <si>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</si>
  <si>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</si>
  <si>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</si>
  <si>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</si>
  <si>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</si>
  <si>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</si>
  <si>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</si>
  <si>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</si>
  <si>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</si>
  <si>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</si>
  <si>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</si>
  <si>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</si>
  <si>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</si>
  <si>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</si>
  <si>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</si>
  <si>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</si>
  <si>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</si>
  <si>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</si>
  <si>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</si>
  <si>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</si>
  <si>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</si>
  <si>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</si>
  <si>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</si>
  <si>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</si>
  <si>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</si>
  <si>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</si>
  <si>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</si>
  <si>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</si>
  <si>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</si>
  <si>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</si>
  <si>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</si>
  <si>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</si>
  <si>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</si>
  <si>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</si>
  <si>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</si>
  <si>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</si>
  <si>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</si>
  <si>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</si>
  <si>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</si>
  <si>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</si>
  <si>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</si>
  <si>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</si>
  <si>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</si>
  <si>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</si>
  <si>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</si>
  <si>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</si>
  <si>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</si>
  <si>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</si>
  <si>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</si>
  <si>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</si>
  <si>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</si>
  <si>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</si>
  <si>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</si>
  <si>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</si>
  <si>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</si>
  <si>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</si>
  <si>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</si>
  <si>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</si>
  <si>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</si>
  <si>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</si>
  <si>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</si>
  <si>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</si>
  <si>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</si>
  <si>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</si>
  <si>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</si>
  <si>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</si>
  <si>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</si>
  <si>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</si>
  <si>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</si>
  <si>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</si>
  <si>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</si>
  <si>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</si>
  <si>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</si>
  <si>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</si>
  <si>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</si>
  <si>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</si>
  <si>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</si>
  <si>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</si>
  <si>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</si>
  <si>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</si>
  <si>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</si>
  <si>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</si>
  <si>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</si>
  <si>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</si>
  <si>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</si>
  <si>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</si>
  <si>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</si>
  <si>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</si>
  <si>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</si>
  <si>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</si>
  <si>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</si>
  <si>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</si>
  <si>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</si>
  <si>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</si>
  <si>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</si>
  <si>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</si>
  <si>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</si>
  <si>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</si>
  <si>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</si>
  <si>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</si>
  <si>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</si>
  <si>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</si>
  <si>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</si>
  <si>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</si>
  <si>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</si>
  <si>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</si>
  <si>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</si>
  <si>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</si>
  <si>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</si>
  <si>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</si>
  <si>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</si>
  <si>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</si>
  <si>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</si>
  <si>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</si>
  <si>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</si>
  <si>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</si>
  <si>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</si>
  <si>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</si>
  <si>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</si>
  <si>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</si>
  <si>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</si>
  <si>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</si>
  <si>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</si>
  <si>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</si>
  <si>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</si>
  <si>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</si>
  <si>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</si>
  <si>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</si>
  <si>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</si>
  <si>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</si>
  <si>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</si>
  <si>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</si>
  <si>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</si>
  <si>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</si>
  <si>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</si>
  <si>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</si>
  <si>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</si>
  <si>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</si>
  <si>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</si>
  <si>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</si>
  <si>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</si>
  <si>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</si>
  <si>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</si>
  <si>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</si>
  <si>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</si>
  <si>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</si>
  <si>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</si>
  <si>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</si>
  <si>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</si>
  <si>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</si>
  <si>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</si>
  <si>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</si>
  <si>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</si>
  <si>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</si>
  <si>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</si>
  <si>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</si>
  <si>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</si>
  <si>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</si>
  <si>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</si>
  <si>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</si>
  <si>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</si>
  <si>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</si>
  <si>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</si>
  <si>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</si>
  <si>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</si>
  <si>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</si>
  <si>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</si>
  <si>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</si>
  <si>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</si>
  <si>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</si>
  <si>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</si>
  <si>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</si>
  <si>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</si>
  <si>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</si>
  <si>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</si>
  <si>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</si>
  <si>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</si>
  <si>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</si>
  <si>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</si>
  <si>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</si>
  <si>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</si>
  <si>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</si>
  <si>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</si>
  <si>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</si>
  <si>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</si>
  <si>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</si>
  <si>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</si>
  <si>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</si>
  <si>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</si>
  <si>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</si>
  <si>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</si>
  <si>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</si>
  <si>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</si>
  <si>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</si>
  <si>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</si>
  <si>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</si>
  <si>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</si>
  <si>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</si>
  <si>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</si>
  <si>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</si>
  <si>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</si>
  <si>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</si>
  <si>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</si>
  <si>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</si>
  <si>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</si>
  <si>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</si>
  <si>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</si>
  <si>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</si>
  <si>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</si>
  <si>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</si>
  <si>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</si>
  <si>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</si>
  <si>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</si>
  <si>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</si>
  <si>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</si>
  <si>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</si>
  <si>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</si>
  <si>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</si>
  <si>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</si>
  <si>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</si>
  <si>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</si>
  <si>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</si>
  <si>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</si>
  <si>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</si>
  <si>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</si>
  <si>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</si>
  <si>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</si>
  <si>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</si>
  <si>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</si>
  <si>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</si>
  <si>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</si>
  <si>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</si>
  <si>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</si>
  <si>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</si>
  <si>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</si>
  <si>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</si>
  <si>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</si>
  <si>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</si>
  <si>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</si>
  <si>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</si>
  <si>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</si>
  <si>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</si>
  <si>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</si>
  <si>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</si>
  <si>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</si>
  <si>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</si>
  <si>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</si>
  <si>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</si>
  <si>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</si>
  <si>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</si>
  <si>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</si>
  <si>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</si>
  <si>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</si>
  <si>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</si>
  <si>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</si>
  <si>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</si>
  <si>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</si>
  <si>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</si>
  <si>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</si>
  <si>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</si>
  <si>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</si>
  <si>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</si>
  <si>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</si>
  <si>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</si>
  <si>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</si>
  <si>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</si>
  <si>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</si>
  <si>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</si>
  <si>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</si>
  <si>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</si>
  <si>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</si>
  <si>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</si>
  <si>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</si>
  <si>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</si>
  <si>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</si>
  <si>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</si>
  <si>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</si>
  <si>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</si>
  <si>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</si>
  <si>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</si>
  <si>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</si>
  <si>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</si>
  <si>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</si>
  <si>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</si>
  <si>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</si>
  <si>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</si>
  <si>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</si>
  <si>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</si>
  <si>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</si>
  <si>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</si>
  <si>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</si>
  <si>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</si>
  <si>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</si>
  <si>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</si>
  <si>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</si>
  <si>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</si>
  <si>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</si>
  <si>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</si>
  <si>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</si>
  <si>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</si>
  <si>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</si>
  <si>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</si>
  <si>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</si>
  <si>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</si>
  <si>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</si>
  <si>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</si>
  <si>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</si>
  <si>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</si>
  <si>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</si>
  <si>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</si>
  <si>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</si>
  <si>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</si>
  <si>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</si>
  <si>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</si>
  <si>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</si>
  <si>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</si>
  <si>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</si>
  <si>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</si>
  <si>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</si>
  <si>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</si>
  <si>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</si>
  <si>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</si>
  <si>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</si>
  <si>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</si>
  <si>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</si>
  <si>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</si>
  <si>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</si>
  <si>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</si>
  <si>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</si>
  <si>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</si>
  <si>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</si>
  <si>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</si>
  <si>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</si>
  <si>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</si>
  <si>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</si>
  <si>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</si>
  <si>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</si>
  <si>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</si>
  <si>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</si>
  <si>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</si>
  <si>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</si>
  <si>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</si>
  <si>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</si>
  <si>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</si>
  <si>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</si>
  <si>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</si>
  <si>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</si>
  <si>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</si>
  <si>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</si>
  <si>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</si>
  <si>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</si>
  <si>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</si>
  <si>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</si>
  <si>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</si>
  <si>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</si>
  <si>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</si>
  <si>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</si>
  <si>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</si>
  <si>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</si>
  <si>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</si>
  <si>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</si>
  <si>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</si>
  <si>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</si>
  <si>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</si>
  <si>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</si>
  <si>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</si>
  <si>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</si>
  <si>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</si>
  <si>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</si>
  <si>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</si>
  <si>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</si>
  <si>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</si>
  <si>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</si>
  <si>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</si>
  <si>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</si>
  <si>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</si>
  <si>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</si>
  <si>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</si>
  <si>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</si>
  <si>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</si>
  <si>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</si>
  <si>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</si>
  <si>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</si>
  <si>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</si>
  <si>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</si>
  <si>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</si>
  <si>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</si>
  <si>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</si>
  <si>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</si>
  <si>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</si>
  <si>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</si>
  <si>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</si>
  <si>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</si>
  <si>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</si>
  <si>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</si>
  <si>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</si>
  <si>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</si>
  <si>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</si>
  <si>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</si>
  <si>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</si>
  <si>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</si>
  <si>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</si>
  <si>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</si>
  <si>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</si>
  <si>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</si>
  <si>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</si>
  <si>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</si>
  <si>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</si>
  <si>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</si>
  <si>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</si>
  <si>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</si>
  <si>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</si>
  <si>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</si>
  <si>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</si>
  <si>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</si>
  <si>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</si>
  <si>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</si>
  <si>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</si>
  <si>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</si>
  <si>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</si>
  <si>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</si>
  <si>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</si>
  <si>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</si>
  <si>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</si>
  <si>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</si>
  <si>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</si>
  <si>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</si>
  <si>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</si>
  <si>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</si>
  <si>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</si>
  <si>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</si>
  <si>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</si>
  <si>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</si>
  <si>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</si>
  <si>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</si>
  <si>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</si>
  <si>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</si>
  <si>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</si>
  <si>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</si>
  <si>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</si>
  <si>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</si>
  <si>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</si>
  <si>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</si>
  <si>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</si>
  <si>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</si>
  <si>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</si>
  <si>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</si>
  <si>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</si>
  <si>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</si>
  <si>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</si>
  <si>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</si>
  <si>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</si>
  <si>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</si>
  <si>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</si>
  <si>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</si>
  <si>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</si>
  <si>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</si>
  <si>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</si>
  <si>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</si>
  <si>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</si>
  <si>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</si>
  <si>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</si>
  <si>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</si>
  <si>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</si>
  <si>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</si>
  <si>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</si>
  <si>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</si>
  <si>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</si>
  <si>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</si>
  <si>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</si>
  <si>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</si>
  <si>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</si>
  <si>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</si>
  <si>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</si>
  <si>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</si>
  <si>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</si>
  <si>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</si>
  <si>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</si>
  <si>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</si>
  <si>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</si>
  <si>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</si>
  <si>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</si>
  <si>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</si>
  <si>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</si>
  <si>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</si>
  <si>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</si>
  <si>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</si>
  <si>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</si>
  <si>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</si>
  <si>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</si>
  <si>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</si>
  <si>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</si>
  <si>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</si>
  <si>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</si>
  <si>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</si>
  <si>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</si>
  <si>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</si>
  <si>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</si>
  <si>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</si>
  <si>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</si>
  <si>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</si>
  <si>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</si>
  <si>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</si>
  <si>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</si>
  <si>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</si>
  <si>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</si>
  <si>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</si>
  <si>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</si>
  <si>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</si>
  <si>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</si>
  <si>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</si>
  <si>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</si>
  <si>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</si>
  <si>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</si>
  <si>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</si>
  <si>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</si>
  <si>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</si>
  <si>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</si>
  <si>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</si>
  <si>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</si>
  <si>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</si>
  <si>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</si>
  <si>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</si>
  <si>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</si>
  <si>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</si>
  <si>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</si>
  <si>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</si>
  <si>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</si>
  <si>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</si>
  <si>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</si>
  <si>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</si>
  <si>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</si>
  <si>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</si>
  <si>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</si>
  <si>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</si>
  <si>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</si>
  <si>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</si>
  <si>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</si>
  <si>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</si>
  <si>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</si>
  <si>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</si>
  <si>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</si>
  <si>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</si>
  <si>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</si>
  <si>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</si>
  <si>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</si>
  <si>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</si>
  <si>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</si>
  <si>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</si>
  <si>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</si>
  <si>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</si>
  <si>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</si>
  <si>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</si>
  <si>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</si>
  <si>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</si>
  <si>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</si>
  <si>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</si>
  <si>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</si>
  <si>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</si>
  <si>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</si>
  <si>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</si>
  <si>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</si>
  <si>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</si>
  <si>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</si>
  <si>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</si>
  <si>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</si>
  <si>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</si>
  <si>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</si>
  <si>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</si>
  <si>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</si>
  <si>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</si>
  <si>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</si>
  <si>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</si>
  <si>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</si>
  <si>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</si>
  <si>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</si>
  <si>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</si>
  <si>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</si>
  <si>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</si>
  <si>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</si>
  <si>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</si>
  <si>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</si>
  <si>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</si>
  <si>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</si>
  <si>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</si>
  <si>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</si>
  <si>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</si>
  <si>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</si>
  <si>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</si>
  <si>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</si>
  <si>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</si>
  <si>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</si>
  <si>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</si>
  <si>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</si>
  <si>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</si>
  <si>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</si>
  <si>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</si>
  <si>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</si>
  <si>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</si>
  <si>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</si>
  <si>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</si>
  <si>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</si>
  <si>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</si>
  <si>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</si>
  <si>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</si>
  <si>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</si>
  <si>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</si>
  <si>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</si>
  <si>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</si>
  <si>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</si>
  <si>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</si>
  <si>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</si>
  <si>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</si>
  <si>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</si>
  <si>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</si>
  <si>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</si>
  <si>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</si>
  <si>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</si>
  <si>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</si>
  <si>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</si>
  <si>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</si>
  <si>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</si>
  <si>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</si>
  <si>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</si>
  <si>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</si>
  <si>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</si>
  <si>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</si>
  <si>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</si>
  <si>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</si>
  <si>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</si>
  <si>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</si>
  <si>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</si>
  <si>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</si>
  <si>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</si>
  <si>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</si>
  <si>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</si>
  <si>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</si>
  <si>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</si>
  <si>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</si>
  <si>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</si>
  <si>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</si>
  <si>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</si>
  <si>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</si>
  <si>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</si>
  <si>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</si>
  <si>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</si>
  <si>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</si>
  <si>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</si>
  <si>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</si>
  <si>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</si>
  <si>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</si>
  <si>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</si>
  <si>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</si>
  <si>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</si>
  <si>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</si>
  <si>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</si>
  <si>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</si>
  <si>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</si>
  <si>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</si>
  <si>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</si>
  <si>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</si>
  <si>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</si>
  <si>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</si>
  <si>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</si>
  <si>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</si>
  <si>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</si>
  <si>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</si>
  <si>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</si>
  <si>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</si>
  <si>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</si>
  <si>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</si>
  <si>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</si>
  <si>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</si>
  <si>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</si>
  <si>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</si>
  <si>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</si>
  <si>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</si>
  <si>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</si>
  <si>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</si>
  <si>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</si>
  <si>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</si>
  <si>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</si>
  <si>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</si>
  <si>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</si>
  <si>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</si>
  <si>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</si>
  <si>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</si>
  <si>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</si>
  <si>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</si>
  <si>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</si>
  <si>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</si>
  <si>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</si>
  <si>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</si>
  <si>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</si>
  <si>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</si>
  <si>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</si>
  <si>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</si>
  <si>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</si>
  <si>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</si>
  <si>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</si>
  <si>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</si>
  <si>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</si>
  <si>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</si>
  <si>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</si>
  <si>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</si>
  <si>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</si>
  <si>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</si>
  <si>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</si>
  <si>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</si>
  <si>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</si>
  <si>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</si>
  <si>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</si>
  <si>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</si>
  <si>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</si>
  <si>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</si>
  <si>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</si>
  <si>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</si>
  <si>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</si>
  <si>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</si>
  <si>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</si>
  <si>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</si>
  <si>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</si>
  <si>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</si>
  <si>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</si>
  <si>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</si>
  <si>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</si>
  <si>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</si>
  <si>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</si>
  <si>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</si>
  <si>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</si>
  <si>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</si>
  <si>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</si>
  <si>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</si>
  <si>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</si>
  <si>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</si>
  <si>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</si>
  <si>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</si>
  <si>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</si>
  <si>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</si>
  <si>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</si>
  <si>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</si>
  <si>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</si>
  <si>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</si>
  <si>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</si>
  <si>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</si>
  <si>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</si>
  <si>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</si>
  <si>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</si>
  <si>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</si>
  <si>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</si>
  <si>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</si>
  <si>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</si>
  <si>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</si>
  <si>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</si>
  <si>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</si>
  <si>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</si>
  <si>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</si>
  <si>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</si>
  <si>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</si>
  <si>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</si>
  <si>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</si>
  <si>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</si>
  <si>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</si>
  <si>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</si>
  <si>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</si>
  <si>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</si>
  <si>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</si>
  <si>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</si>
  <si>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</si>
  <si>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</si>
  <si>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</si>
  <si>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</si>
  <si>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</si>
  <si>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</si>
  <si>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</si>
  <si>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</si>
  <si>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</si>
  <si>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</si>
  <si>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</si>
  <si>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</si>
  <si>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</si>
  <si>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</si>
  <si>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</si>
  <si>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</si>
  <si>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</si>
  <si>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</si>
  <si>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</si>
  <si>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</si>
  <si>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</si>
  <si>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</si>
  <si>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</si>
  <si>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</si>
  <si>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</si>
  <si>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</si>
  <si>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</si>
  <si>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</si>
  <si>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</si>
  <si>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</si>
  <si>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</si>
  <si>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</si>
  <si>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</si>
  <si>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</si>
  <si>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</si>
  <si>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</si>
  <si>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</si>
  <si>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</si>
  <si>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</si>
  <si>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</si>
  <si>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</si>
  <si>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</si>
  <si>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</si>
  <si>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</si>
  <si>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</si>
  <si>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</si>
  <si>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</si>
  <si>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</si>
  <si>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</si>
  <si>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</si>
  <si>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</si>
  <si>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</si>
  <si>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</si>
  <si>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</si>
  <si>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</si>
  <si>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</si>
  <si>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</si>
  <si>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</si>
  <si>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</si>
  <si>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</si>
  <si>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</si>
  <si>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</si>
  <si>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</si>
  <si>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</si>
  <si>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</si>
  <si>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</si>
  <si>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</si>
  <si>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</si>
  <si>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</si>
  <si>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</si>
  <si>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</si>
  <si>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</si>
  <si>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</si>
  <si>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</si>
  <si>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</si>
  <si>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</si>
  <si>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</si>
  <si>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</si>
  <si>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</si>
  <si>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</si>
  <si>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</si>
  <si>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</si>
  <si>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</si>
  <si>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</si>
  <si>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</si>
  <si>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</si>
  <si>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</si>
  <si>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</si>
  <si>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</si>
  <si>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</si>
  <si>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</si>
  <si>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</si>
  <si>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</si>
  <si>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</si>
  <si>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</si>
  <si>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</si>
  <si>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</si>
  <si>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</si>
  <si>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</si>
  <si>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</si>
  <si>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</si>
  <si>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</si>
  <si>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</si>
  <si>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</si>
  <si>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</si>
  <si>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</si>
  <si>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</si>
  <si>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</si>
  <si>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</si>
  <si>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</si>
  <si>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</si>
  <si>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</si>
  <si>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</si>
  <si>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</si>
  <si>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</si>
  <si>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</si>
  <si>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</si>
  <si>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</si>
  <si>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</si>
  <si>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</si>
  <si>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</si>
  <si>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</si>
  <si>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</si>
  <si>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</si>
  <si>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</si>
  <si>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</si>
  <si>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</si>
  <si>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</si>
  <si>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</si>
  <si>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</si>
  <si>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</si>
  <si>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</si>
  <si>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</si>
  <si>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</si>
  <si>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</si>
  <si>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</si>
  <si>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</si>
  <si>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</si>
  <si>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</si>
  <si>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</si>
  <si>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</si>
  <si>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</si>
  <si>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</si>
  <si>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</si>
  <si>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</si>
  <si>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</si>
  <si>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</si>
  <si>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</si>
  <si>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</si>
  <si>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</si>
  <si>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</si>
  <si>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</si>
  <si>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</si>
  <si>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</si>
  <si>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</si>
  <si>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</si>
  <si>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</si>
  <si>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</si>
  <si>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</si>
  <si>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</si>
  <si>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</si>
  <si>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</si>
  <si>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</si>
  <si>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</si>
  <si>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</si>
  <si>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</si>
  <si>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</si>
  <si>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</si>
  <si>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</si>
  <si>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</si>
  <si>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</si>
  <si>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</si>
  <si>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</si>
  <si>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</si>
  <si>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</si>
  <si>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</si>
  <si>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</si>
  <si>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</si>
  <si>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</si>
  <si>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</si>
  <si>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</si>
  <si>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</si>
  <si>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</si>
  <si>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</si>
  <si>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</si>
  <si>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</si>
  <si>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</si>
  <si>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</si>
  <si>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</si>
  <si>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</si>
  <si>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</si>
  <si>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</si>
  <si>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</si>
  <si>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</si>
  <si>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</si>
  <si>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</si>
  <si>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</si>
  <si>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</si>
  <si>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</si>
  <si>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</si>
  <si>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</si>
  <si>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</si>
  <si>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</si>
  <si>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</si>
  <si>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</si>
  <si>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</si>
  <si>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</si>
  <si>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</si>
  <si>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</si>
  <si>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</si>
  <si>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</si>
  <si>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</si>
  <si>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</si>
  <si>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</si>
  <si>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</si>
  <si>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</si>
  <si>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</si>
  <si>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</si>
  <si>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</si>
  <si>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</si>
  <si>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</si>
  <si>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</si>
  <si>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</si>
  <si>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</si>
  <si>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</si>
  <si>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</si>
  <si>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</si>
  <si>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</si>
  <si>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</si>
  <si>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</si>
  <si>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</si>
  <si>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</si>
  <si>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</si>
  <si>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</si>
  <si>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</si>
  <si>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</si>
  <si>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</si>
  <si>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</si>
  <si>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</si>
  <si>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</si>
  <si>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</si>
  <si>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</si>
  <si>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</si>
  <si>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</si>
  <si>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</si>
  <si>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</si>
  <si>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</si>
  <si>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</si>
  <si>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</si>
  <si>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</si>
  <si>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</si>
  <si>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</si>
  <si>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</si>
  <si>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</si>
  <si>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</si>
  <si>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</si>
  <si>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</si>
  <si>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</si>
  <si>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</si>
  <si>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</si>
  <si>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</si>
  <si>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</si>
  <si>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</si>
  <si>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</si>
  <si>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</si>
  <si>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</si>
  <si>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</si>
  <si>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</si>
  <si>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</si>
  <si>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</si>
  <si>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</si>
  <si>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</si>
  <si>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</si>
  <si>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</si>
  <si>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</si>
  <si>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</si>
  <si>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</si>
  <si>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</si>
  <si>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</si>
  <si>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</si>
  <si>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</si>
  <si>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</si>
  <si>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</si>
  <si>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</si>
  <si>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</si>
  <si>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</si>
  <si>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</si>
  <si>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</si>
  <si>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</si>
  <si>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</si>
  <si>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</si>
  <si>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</si>
  <si>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</si>
  <si>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</si>
  <si>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</si>
  <si>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</si>
  <si>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</si>
  <si>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</si>
  <si>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</si>
  <si>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</si>
  <si>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</si>
  <si>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</si>
  <si>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</si>
  <si>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</si>
  <si>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</si>
  <si>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</si>
  <si>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</si>
  <si>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</si>
  <si>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</si>
  <si>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</si>
  <si>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</si>
  <si>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</si>
  <si>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</si>
  <si>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</si>
  <si>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</si>
  <si>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</si>
  <si>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</si>
  <si>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</si>
  <si>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</si>
  <si>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</si>
  <si>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</si>
  <si>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</si>
  <si>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</si>
  <si>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</si>
  <si>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</si>
  <si>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</si>
  <si>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</si>
  <si>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</si>
  <si>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</si>
  <si>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</si>
  <si>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</si>
  <si>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</si>
  <si>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</si>
  <si>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</si>
  <si>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</si>
  <si>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</si>
  <si>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</si>
  <si>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</si>
  <si>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</si>
  <si>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</si>
  <si>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</si>
  <si>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</si>
  <si>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</si>
  <si>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</si>
  <si>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</si>
  <si>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</si>
  <si>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</si>
  <si>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</si>
  <si>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</si>
  <si>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</si>
  <si>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</si>
  <si>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</si>
  <si>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</si>
  <si>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</si>
  <si>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</si>
  <si>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</si>
  <si>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</si>
  <si>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</si>
  <si>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</si>
  <si>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</si>
  <si>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</si>
  <si>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</si>
  <si>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</si>
  <si>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</si>
  <si>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</si>
  <si>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</si>
  <si>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</si>
  <si>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</si>
  <si>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</si>
  <si>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</si>
  <si>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</si>
  <si>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</si>
  <si>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</si>
  <si>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</si>
  <si>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</si>
  <si>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</si>
  <si>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</si>
  <si>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</si>
  <si>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</si>
  <si>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</si>
  <si>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</si>
  <si>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</si>
  <si>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</si>
  <si>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</si>
  <si>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</si>
  <si>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</si>
  <si>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</si>
  <si>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</si>
  <si>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</si>
  <si>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</si>
  <si>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</si>
  <si>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</si>
  <si>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</si>
  <si>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</si>
  <si>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</si>
  <si>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</si>
  <si>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</si>
  <si>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</si>
  <si>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</si>
  <si>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</si>
  <si>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</si>
  <si>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</si>
  <si>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</si>
  <si>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</si>
  <si>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</si>
  <si>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</si>
  <si>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</si>
  <si>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</si>
  <si>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</si>
  <si>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</si>
  <si>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</si>
  <si>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</si>
  <si>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</si>
  <si>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</si>
  <si>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</si>
  <si>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</si>
  <si>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</si>
  <si>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</si>
  <si>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</si>
  <si>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</si>
  <si>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</si>
  <si>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</si>
  <si>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</si>
  <si>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</si>
  <si>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</si>
  <si>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</si>
  <si>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</si>
  <si>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</si>
  <si>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</si>
  <si>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</si>
  <si>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</si>
  <si>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</si>
  <si>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</si>
  <si>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</si>
  <si>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</si>
  <si>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</si>
  <si>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</si>
  <si>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</si>
  <si>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</si>
  <si>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</si>
  <si>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</si>
  <si>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</si>
  <si>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</si>
  <si>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</si>
  <si>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</si>
  <si>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</si>
  <si>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</si>
  <si>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</si>
  <si>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</si>
  <si>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</si>
  <si>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</si>
  <si>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</si>
  <si>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</si>
  <si>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</si>
  <si>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</si>
  <si>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</si>
  <si>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</si>
  <si>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</si>
  <si>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</si>
  <si>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</si>
  <si>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</si>
  <si>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</si>
  <si>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</si>
  <si>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</si>
  <si>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</si>
  <si>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</si>
  <si>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</si>
  <si>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</si>
  <si>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</si>
  <si>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</si>
  <si>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</si>
  <si>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</si>
  <si>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</si>
  <si>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</si>
  <si>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</si>
  <si>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</si>
  <si>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</si>
  <si>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</si>
  <si>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</si>
  <si>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</si>
  <si>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</si>
  <si>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</si>
  <si>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</si>
  <si>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</si>
  <si>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</si>
  <si>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</si>
  <si>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</si>
  <si>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</si>
  <si>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</si>
  <si>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</si>
  <si>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</si>
  <si>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</si>
  <si>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</si>
  <si>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</si>
  <si>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</si>
  <si>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</si>
  <si>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</si>
  <si>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</si>
  <si>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</si>
  <si>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</si>
  <si>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</si>
  <si>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</si>
  <si>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</si>
  <si>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</si>
  <si>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</si>
  <si>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</si>
  <si>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</si>
  <si>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</si>
  <si>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</si>
  <si>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</si>
  <si>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</si>
  <si>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</si>
  <si>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</si>
  <si>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</si>
  <si>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</si>
  <si>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</si>
  <si>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</si>
  <si>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</si>
  <si>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</si>
  <si>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</si>
  <si>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</si>
  <si>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</si>
  <si>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</si>
  <si>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</si>
  <si>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</si>
  <si>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</si>
  <si>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</si>
  <si>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</si>
  <si>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</si>
  <si>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</si>
  <si>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</si>
  <si>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</si>
  <si>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</si>
  <si>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</si>
  <si>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</si>
  <si>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</si>
  <si>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</si>
  <si>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</si>
  <si>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</si>
  <si>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</si>
  <si>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</si>
  <si>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</si>
  <si>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</si>
  <si>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</si>
  <si>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</si>
  <si>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</si>
  <si>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</si>
  <si>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</si>
  <si>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</si>
  <si>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</si>
  <si>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</si>
  <si>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</si>
  <si>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</si>
  <si>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</si>
  <si>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</si>
  <si>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</si>
  <si>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</si>
  <si>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</si>
  <si>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</si>
  <si>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</si>
  <si>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</si>
  <si>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</si>
  <si>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</si>
  <si>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</si>
  <si>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</si>
  <si>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</si>
  <si>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</si>
  <si>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</si>
  <si>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</si>
  <si>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</si>
  <si>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</si>
  <si>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</si>
  <si>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</si>
  <si>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</si>
  <si>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</si>
  <si>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</si>
  <si>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</si>
  <si>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</si>
  <si>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</si>
  <si>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</si>
  <si>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</si>
  <si>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</si>
  <si>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</si>
  <si>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</si>
  <si>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</si>
  <si>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</si>
  <si>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</si>
  <si>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</si>
  <si>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</si>
  <si>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</si>
  <si>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</si>
  <si>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</si>
  <si>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</si>
  <si>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</si>
  <si>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</si>
  <si>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</si>
  <si>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</si>
  <si>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</si>
  <si>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</si>
  <si>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</si>
  <si>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</si>
  <si>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</si>
  <si>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</si>
  <si>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</si>
  <si>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</si>
  <si>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</si>
  <si>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</si>
  <si>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</si>
  <si>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</si>
  <si>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</si>
  <si>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</si>
  <si>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</si>
  <si>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</si>
  <si>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</si>
  <si>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</si>
  <si>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</si>
  <si>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</si>
  <si>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</si>
  <si>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</si>
  <si>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</si>
  <si>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</si>
  <si>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</si>
  <si>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</si>
  <si>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</si>
  <si>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</si>
  <si>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</si>
  <si>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</si>
  <si>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</si>
  <si>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</si>
  <si>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</si>
  <si>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</si>
  <si>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</si>
  <si>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</si>
  <si>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</si>
  <si>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</si>
  <si>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</si>
  <si>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</si>
  <si>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</si>
  <si>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</si>
  <si>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</si>
  <si>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</si>
  <si>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</si>
  <si>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</si>
  <si>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</si>
  <si>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</si>
  <si>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</si>
  <si>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</si>
  <si>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</si>
  <si>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</si>
  <si>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</si>
  <si>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</si>
  <si>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</si>
  <si>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</si>
  <si>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</si>
  <si>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</si>
  <si>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</si>
  <si>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</si>
  <si>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</si>
  <si>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</si>
  <si>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</si>
  <si>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</si>
  <si>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</si>
  <si>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</si>
  <si>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</si>
  <si>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</si>
  <si>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</si>
  <si>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</si>
  <si>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</si>
  <si>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</si>
  <si>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</si>
  <si>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</si>
  <si>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</si>
  <si>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</si>
  <si>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</si>
  <si>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</si>
  <si>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</si>
  <si>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</si>
  <si>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</si>
  <si>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</si>
  <si>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</si>
  <si>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</si>
  <si>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</si>
  <si>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</si>
  <si>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</si>
  <si>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</si>
  <si>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</si>
  <si>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</si>
  <si>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</si>
  <si>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</si>
  <si>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</si>
  <si>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</si>
  <si>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</si>
  <si>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</si>
  <si>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</si>
  <si>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</si>
  <si>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</si>
  <si>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</si>
  <si>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</si>
  <si>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</si>
  <si>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</si>
  <si>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</si>
  <si>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</si>
  <si>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</si>
  <si>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</si>
  <si>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</si>
  <si>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</si>
  <si>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</si>
  <si>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</si>
  <si>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</si>
  <si>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</si>
  <si>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</si>
  <si>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</si>
  <si>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</si>
  <si>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</si>
  <si>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</si>
  <si>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</si>
  <si>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</si>
  <si>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</si>
  <si>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</si>
  <si>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</si>
  <si>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</si>
  <si>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</si>
  <si>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</si>
  <si>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</si>
  <si>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</si>
  <si>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</si>
  <si>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</si>
  <si>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</si>
  <si>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</si>
  <si>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</si>
  <si>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</si>
  <si>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</si>
  <si>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</si>
  <si>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</si>
  <si>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</si>
  <si>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</si>
  <si>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</si>
  <si>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</si>
  <si>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</si>
  <si>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</si>
  <si>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</si>
  <si>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</si>
  <si>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</si>
  <si>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</si>
  <si>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</si>
  <si>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</si>
  <si>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</si>
  <si>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</si>
  <si>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</si>
  <si>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</si>
  <si>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</si>
  <si>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</si>
  <si>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</si>
  <si>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</si>
  <si>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</si>
  <si>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</si>
  <si>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</si>
  <si>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</si>
  <si>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</si>
  <si>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</si>
  <si>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</si>
  <si>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</si>
  <si>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</si>
  <si>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</si>
  <si>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</si>
  <si>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</si>
  <si>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</si>
  <si>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</si>
  <si>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</si>
  <si>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</si>
  <si>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</si>
  <si>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</si>
  <si>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</si>
  <si>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</si>
  <si>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</si>
  <si>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</si>
  <si>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</si>
  <si>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</si>
  <si>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</si>
  <si>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</si>
  <si>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</si>
  <si>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</si>
  <si>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</si>
  <si>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</si>
  <si>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</si>
  <si>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</si>
  <si>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</si>
  <si>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</si>
  <si>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</si>
  <si>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</si>
  <si>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</si>
  <si>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</si>
  <si>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</si>
  <si>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</si>
  <si>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</si>
  <si>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</si>
  <si>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</si>
  <si>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</si>
  <si>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</si>
  <si>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</si>
  <si>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</si>
  <si>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</si>
  <si>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</si>
  <si>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</si>
  <si>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</si>
  <si>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</si>
  <si>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</si>
  <si>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</si>
  <si>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</si>
  <si>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</si>
  <si>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</si>
  <si>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</si>
  <si>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</si>
  <si>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</si>
  <si>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</si>
  <si>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</si>
  <si>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</si>
  <si>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</si>
  <si>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</si>
  <si>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</si>
  <si>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</si>
  <si>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</si>
  <si>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</si>
  <si>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</si>
  <si>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</si>
  <si>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</si>
  <si>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</si>
  <si>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</si>
  <si>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</si>
  <si>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</si>
  <si>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</si>
  <si>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</si>
  <si>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</si>
  <si>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</si>
  <si>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</si>
  <si>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</si>
  <si>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</si>
  <si>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</si>
  <si>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</si>
  <si>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</si>
  <si>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</si>
  <si>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</si>
  <si>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</si>
  <si>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</si>
  <si>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</si>
  <si>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</si>
  <si>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</si>
  <si>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</si>
  <si>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</si>
  <si>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</si>
  <si>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</si>
  <si>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</si>
  <si>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</si>
  <si>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</si>
  <si>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</si>
  <si>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</si>
  <si>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</si>
  <si>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</si>
  <si>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</si>
  <si>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</si>
  <si>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</si>
  <si>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</si>
  <si>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</si>
  <si>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</si>
  <si>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</si>
  <si>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</si>
  <si>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</si>
  <si>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</si>
  <si>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</si>
  <si>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</si>
  <si>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</si>
  <si>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</si>
  <si>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</si>
  <si>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</si>
  <si>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</si>
  <si>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</si>
  <si>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</si>
  <si>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</si>
  <si>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</si>
  <si>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</si>
  <si>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</si>
  <si>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</si>
  <si>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</si>
  <si>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</si>
  <si>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</si>
  <si>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</si>
  <si>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</si>
  <si>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</si>
  <si>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</si>
  <si>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</si>
  <si>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</si>
  <si>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</si>
  <si>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</si>
  <si>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</si>
  <si>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</si>
  <si>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</si>
  <si>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</si>
  <si>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</si>
  <si>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</si>
  <si>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</si>
  <si>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</si>
  <si>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</si>
  <si>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</si>
  <si>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</si>
  <si>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</si>
  <si>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</si>
  <si>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</si>
  <si>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</si>
  <si>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</si>
  <si>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</si>
  <si>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</si>
  <si>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</si>
  <si>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</si>
  <si>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</si>
  <si>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</si>
  <si>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</si>
  <si>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</si>
  <si>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</si>
  <si>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</si>
  <si>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</si>
  <si>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</si>
  <si>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</si>
  <si>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</si>
  <si>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</si>
  <si>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</si>
  <si>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</si>
  <si>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</si>
  <si>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</si>
  <si>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</si>
  <si>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</si>
  <si>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</si>
  <si>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</si>
  <si>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</si>
  <si>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</si>
  <si>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</si>
  <si>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</si>
  <si>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</si>
  <si>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</si>
  <si>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</si>
  <si>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</si>
  <si>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</si>
  <si>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</si>
  <si>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</si>
  <si>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</si>
  <si>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</si>
  <si>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</si>
  <si>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</si>
  <si>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</si>
  <si>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</si>
  <si>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</si>
  <si>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</si>
  <si>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</si>
  <si>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</si>
  <si>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</si>
  <si>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</si>
  <si>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</si>
  <si>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</si>
  <si>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</si>
  <si>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</si>
  <si>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</si>
  <si>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</si>
  <si>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</si>
  <si>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</si>
  <si>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</si>
  <si>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</si>
  <si>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</si>
  <si>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</si>
  <si>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</si>
  <si>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</si>
  <si>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</si>
  <si>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</si>
  <si>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</si>
  <si>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</si>
  <si>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</si>
  <si>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</si>
  <si>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</si>
  <si>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</si>
  <si>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</si>
  <si>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</si>
  <si>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</si>
  <si>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</si>
  <si>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</si>
  <si>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</si>
  <si>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</si>
  <si>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</si>
  <si>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</si>
  <si>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</si>
  <si>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</si>
  <si>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</si>
  <si>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</si>
  <si>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</si>
  <si>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</si>
  <si>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</si>
  <si>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</si>
  <si>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</si>
  <si>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</si>
  <si>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</si>
  <si>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</si>
  <si>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</si>
  <si>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</si>
  <si>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</si>
  <si>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</si>
  <si>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</si>
  <si>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</si>
  <si>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</si>
  <si>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</si>
  <si>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</si>
  <si>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</si>
  <si>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</si>
  <si>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</si>
  <si>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</si>
  <si>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</si>
  <si>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</si>
  <si>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</si>
  <si>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</si>
  <si>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</si>
  <si>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</si>
  <si>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</si>
  <si>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</si>
  <si>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</si>
  <si>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</si>
  <si>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</si>
  <si>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</si>
  <si>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</si>
  <si>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</si>
  <si>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</si>
  <si>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</si>
  <si>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</si>
  <si>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</si>
  <si>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</si>
  <si>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</si>
  <si>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</si>
  <si>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</si>
  <si>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</si>
  <si>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</si>
  <si>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</si>
  <si>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</si>
  <si>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</si>
  <si>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</si>
  <si>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</si>
  <si>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</si>
  <si>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</si>
  <si>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</si>
  <si>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</si>
  <si>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</si>
  <si>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</si>
  <si>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</si>
  <si>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</si>
  <si>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</si>
  <si>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</si>
  <si>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</si>
  <si>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</si>
  <si>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</si>
  <si>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</si>
  <si>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</si>
  <si>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</si>
  <si>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</si>
  <si>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</si>
  <si>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</si>
  <si>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</si>
  <si>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</si>
  <si>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</si>
  <si>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</si>
  <si>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</si>
  <si>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</si>
  <si>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</si>
  <si>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</si>
  <si>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</si>
  <si>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</si>
  <si>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</si>
  <si>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</si>
  <si>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</si>
  <si>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</si>
  <si>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</si>
  <si>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</si>
  <si>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</si>
  <si>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</si>
  <si>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</si>
  <si>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</si>
  <si>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</si>
  <si>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</si>
  <si>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</si>
  <si>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</si>
  <si>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</si>
  <si>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</si>
  <si>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</si>
  <si>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</si>
  <si>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</si>
  <si>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</si>
  <si>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</si>
  <si>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</si>
  <si>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</si>
  <si>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</si>
  <si>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</si>
  <si>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</si>
  <si>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</si>
  <si>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</si>
  <si>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</si>
  <si>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</si>
  <si>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</si>
  <si>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</si>
  <si>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</si>
  <si>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</si>
  <si>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</si>
  <si>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</si>
  <si>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</si>
  <si>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</si>
  <si>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</si>
  <si>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</si>
  <si>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</si>
  <si>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</si>
  <si>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</si>
  <si>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</si>
  <si>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</si>
  <si>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</si>
  <si>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</si>
  <si>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</si>
  <si>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</si>
  <si>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</si>
  <si>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</si>
  <si>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</si>
  <si>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</si>
  <si>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</si>
  <si>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</si>
  <si>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</si>
  <si>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</si>
  <si>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</si>
  <si>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</si>
  <si>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</si>
  <si>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</si>
  <si>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</si>
  <si>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</si>
  <si>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</si>
  <si>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</si>
  <si>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</si>
  <si>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</si>
  <si>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</si>
  <si>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</si>
  <si>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</si>
  <si>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</si>
  <si>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</si>
  <si>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</si>
  <si>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</si>
  <si>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</si>
  <si>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</si>
  <si>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</si>
  <si>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</si>
  <si>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</si>
  <si>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</si>
  <si>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</si>
  <si>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</si>
  <si>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</si>
  <si>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</si>
  <si>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</si>
  <si>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</si>
  <si>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</si>
  <si>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</si>
  <si>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</si>
  <si>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</si>
  <si>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</si>
  <si>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</si>
  <si>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</si>
  <si>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</si>
  <si>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</si>
  <si>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</si>
  <si>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</si>
  <si>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</si>
  <si>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</si>
  <si>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</si>
  <si>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</si>
  <si>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</si>
  <si>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</si>
  <si>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</si>
  <si>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</si>
  <si>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</si>
  <si>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</si>
  <si>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</si>
  <si>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</si>
  <si>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</si>
  <si>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</si>
  <si>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</si>
  <si>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</si>
  <si>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</si>
  <si>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</si>
  <si>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</si>
  <si>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</si>
  <si>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</si>
  <si>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</si>
  <si>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</si>
  <si>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</si>
  <si>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</si>
  <si>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</si>
  <si>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</si>
  <si>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</si>
  <si>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</si>
  <si>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</si>
  <si>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</si>
  <si>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</si>
  <si>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</si>
  <si>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</si>
  <si>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</si>
  <si>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</si>
  <si>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</si>
  <si>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</si>
  <si>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</si>
  <si>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</si>
  <si>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</si>
  <si>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</si>
  <si>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</si>
  <si>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</si>
  <si>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</si>
  <si>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</si>
  <si>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</si>
  <si>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</si>
  <si>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</si>
  <si>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</si>
  <si>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</si>
  <si>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</si>
  <si>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</si>
  <si>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</si>
  <si>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</si>
  <si>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</si>
  <si>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</si>
  <si>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</si>
  <si>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</si>
  <si>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</si>
  <si>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</si>
  <si>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</si>
  <si>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</si>
  <si>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</si>
  <si>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</si>
  <si>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</si>
  <si>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</si>
  <si>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</si>
  <si>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</si>
  <si>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</si>
  <si>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</si>
  <si>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</si>
  <si>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</si>
  <si>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</si>
  <si>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</si>
  <si>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</si>
  <si>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</si>
  <si>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</si>
  <si>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</si>
  <si>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</si>
  <si>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</si>
  <si>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</si>
  <si>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</si>
  <si>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</si>
  <si>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</si>
  <si>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</si>
  <si>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</si>
  <si>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</si>
  <si>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</si>
  <si>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</si>
  <si>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</si>
  <si>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</si>
  <si>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</si>
  <si>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</si>
  <si>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</si>
  <si>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</si>
  <si>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</si>
  <si>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</si>
  <si>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</si>
  <si>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</si>
  <si>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</si>
  <si>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</si>
  <si>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</si>
  <si>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</si>
  <si>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</si>
  <si>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</si>
  <si>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</si>
  <si>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</si>
  <si>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</si>
  <si>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</si>
  <si>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</si>
  <si>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</si>
  <si>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</si>
  <si>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</si>
  <si>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</si>
  <si>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</si>
  <si>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</si>
  <si>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</si>
  <si>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</si>
  <si>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</si>
  <si>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</si>
  <si>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</si>
  <si>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</si>
  <si>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</si>
  <si>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</si>
  <si>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</si>
  <si>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</si>
  <si>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</si>
  <si>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</si>
  <si>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</si>
  <si>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</si>
  <si>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</si>
  <si>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</si>
  <si>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</si>
  <si>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</si>
  <si>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</si>
  <si>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</si>
  <si>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</si>
  <si>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</si>
  <si>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</si>
  <si>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</si>
  <si>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</si>
  <si>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</si>
  <si>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</si>
  <si>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</si>
  <si>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</si>
  <si>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</si>
  <si>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</si>
  <si>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</si>
  <si>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</si>
  <si>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</si>
  <si>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</si>
  <si>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</si>
  <si>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</si>
  <si>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</si>
  <si>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</si>
  <si>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</si>
  <si>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</si>
  <si>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</si>
  <si>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</si>
  <si>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</si>
  <si>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</si>
  <si>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</si>
  <si>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</si>
  <si>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</si>
  <si>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</si>
  <si>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</si>
  <si>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</si>
  <si>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</si>
  <si>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</si>
  <si>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</si>
  <si>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</si>
  <si>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</si>
  <si>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</si>
  <si>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</si>
  <si>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</si>
  <si>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</si>
  <si>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</si>
  <si>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</si>
  <si>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</si>
  <si>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</si>
  <si>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</si>
  <si>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</si>
  <si>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</si>
  <si>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</si>
  <si>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</si>
  <si>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</si>
  <si>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</si>
  <si>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</si>
  <si>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</si>
  <si>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</si>
  <si>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</si>
  <si>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</si>
  <si>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</si>
  <si>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</si>
  <si>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</si>
  <si>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</si>
  <si>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</si>
  <si>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</si>
  <si>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</si>
  <si>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</si>
  <si>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</si>
  <si>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</si>
  <si>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</si>
  <si>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</si>
  <si>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</si>
  <si>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</si>
  <si>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</si>
  <si>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</si>
  <si>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</si>
  <si>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</si>
  <si>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</si>
  <si>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</si>
  <si>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</si>
  <si>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</si>
  <si>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</si>
  <si>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</si>
  <si>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</si>
  <si>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</si>
  <si>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</si>
  <si>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</si>
  <si>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</si>
  <si>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</si>
  <si>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</si>
  <si>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</si>
  <si>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</si>
  <si>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</si>
  <si>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</si>
  <si>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</si>
  <si>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</si>
  <si>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</si>
  <si>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</si>
  <si>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</si>
  <si>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</si>
  <si>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</si>
  <si>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</si>
  <si>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</si>
  <si>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</si>
  <si>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</si>
  <si>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</si>
  <si>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</si>
  <si>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</si>
  <si>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</si>
  <si>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</si>
  <si>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</si>
  <si>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</si>
  <si>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</si>
  <si>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</si>
  <si>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</si>
  <si>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</si>
  <si>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</si>
  <si>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</si>
  <si>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</si>
  <si>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</si>
  <si>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</si>
  <si>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</si>
  <si>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</si>
  <si>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</si>
  <si>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</si>
  <si>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</si>
  <si>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</si>
  <si>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</si>
  <si>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</si>
  <si>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</si>
  <si>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</si>
  <si>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</si>
  <si>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</si>
  <si>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</si>
  <si>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</si>
  <si>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</si>
  <si>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</si>
  <si>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</si>
  <si>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</si>
  <si>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</si>
  <si>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</si>
  <si>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</si>
  <si>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</si>
  <si>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</si>
  <si>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</si>
  <si>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</si>
  <si>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</si>
  <si>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</si>
  <si>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</si>
  <si>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</si>
  <si>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</si>
  <si>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</si>
  <si>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</si>
  <si>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</si>
  <si>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</si>
  <si>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</si>
  <si>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</si>
  <si>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</si>
  <si>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</si>
  <si>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</si>
  <si>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</si>
  <si>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</si>
  <si>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</si>
  <si>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</si>
  <si>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</si>
  <si>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</si>
  <si>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</si>
  <si>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</si>
  <si>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</si>
  <si>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</si>
  <si>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</si>
  <si>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</si>
  <si>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</si>
  <si>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</si>
  <si>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</si>
  <si>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</si>
  <si>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</si>
  <si>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</si>
  <si>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</si>
  <si>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</si>
  <si>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</si>
  <si>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</si>
  <si>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</si>
  <si>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</si>
  <si>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</si>
  <si>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</si>
  <si>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</si>
  <si>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</si>
  <si>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</si>
  <si>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</si>
  <si>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</si>
  <si>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</si>
  <si>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</si>
  <si>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</si>
  <si>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</si>
  <si>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</si>
  <si>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</si>
  <si>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</si>
  <si>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</si>
  <si>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</si>
  <si>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</si>
  <si>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</si>
  <si>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</si>
  <si>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</si>
  <si>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</si>
  <si>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</si>
  <si>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</si>
  <si>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</si>
  <si>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</si>
  <si>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</si>
  <si>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</si>
  <si>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</si>
  <si>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</si>
  <si>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</si>
  <si>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</si>
  <si>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</si>
  <si>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</si>
  <si>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</si>
  <si>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</si>
  <si>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</si>
  <si>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</si>
  <si>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</si>
  <si>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</si>
  <si>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</si>
  <si>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</si>
  <si>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</si>
  <si>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</si>
  <si>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</si>
  <si>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</si>
  <si>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</si>
  <si>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</si>
  <si>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</si>
  <si>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</si>
  <si>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</si>
  <si>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</si>
  <si>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</si>
  <si>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</si>
  <si>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</si>
  <si>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</si>
  <si>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</si>
  <si>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</si>
  <si>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</si>
  <si>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</si>
  <si>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</si>
  <si>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</si>
  <si>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</si>
  <si>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</si>
  <si>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</si>
  <si>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</si>
  <si>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</si>
  <si>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</si>
  <si>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</si>
  <si>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</si>
  <si>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</si>
  <si>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</si>
  <si>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</si>
  <si>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</si>
  <si>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</si>
  <si>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</si>
  <si>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</si>
  <si>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</si>
  <si>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</si>
  <si>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</si>
  <si>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</si>
  <si>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</si>
  <si>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</si>
  <si>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</si>
  <si>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</si>
  <si>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</si>
  <si>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</si>
  <si>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</si>
  <si>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</si>
  <si>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</si>
  <si>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</si>
  <si>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</si>
  <si>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</si>
  <si>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</si>
  <si>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</si>
  <si>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</si>
  <si>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</si>
  <si>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</si>
  <si>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</si>
  <si>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</si>
  <si>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</si>
  <si>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</si>
  <si>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</si>
  <si>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</si>
  <si>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</si>
  <si>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</si>
  <si>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</si>
  <si>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</si>
  <si>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</si>
  <si>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</si>
  <si>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</si>
  <si>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</si>
  <si>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</si>
  <si>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</si>
  <si>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</si>
  <si>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</si>
  <si>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</si>
  <si>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</si>
  <si>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</si>
  <si>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</si>
  <si>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</si>
  <si>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</si>
  <si>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</si>
  <si>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</si>
  <si>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</si>
  <si>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</si>
  <si>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</si>
  <si>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</si>
  <si>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</si>
  <si>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</si>
  <si>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</si>
  <si>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</si>
  <si>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</si>
  <si>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60 m</t>
  </si>
  <si>
    <t>PCM-20251212-00001151</t>
  </si>
  <si>
    <t xml:space="preserve">Local down again / team on the way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</si>
  <si>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</si>
  <si>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</si>
  <si>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</si>
  <si>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</si>
  <si>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</si>
  <si>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</si>
  <si>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</si>
  <si>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</si>
  <si>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</si>
  <si>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</si>
  <si>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</si>
  <si>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</si>
  <si>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</si>
  <si>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PCM-20251212-00001062</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</si>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</sst>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340.88100567129732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46003.829431597223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46003.829431597223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46003.829431597223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46003.829431597223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46003.829431597223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46003.829431597223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46003.829431597223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46003.829431597223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46003.829431597223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46003.829431597223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46003.829431597223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46003.829431597223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46003.829431597223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46003.829431597223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46003.829431597223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46003.829431597223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46003.829431597223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46003.829431597223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46003.829431597223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46003.829431597223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46003.829431597223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46003.829431597223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46003.829431597223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46003.829431597223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46003.829431597223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46003.829431597223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46003.829431597223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46003.829431597223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46003.829431597223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46003.829431597223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46003.829431597223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46003.829431597223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46003.829431597223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46003.829431597223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46003.829431597223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46003.829431597223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46003.829431597223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46003.829431597223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46003.829431597223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46003.829431597223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46003.829431597223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46003.829431597223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46003.829431597223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46003.829431597223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46003.829431597223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46003.829431597223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46003.829431597223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46003.829431597223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46003.829431597223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46003.829431597223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46003.829431597223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46003.829431597223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46003.829431597223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46003.829431597223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46003.829431597223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46003.829431597223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46003.829431597223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46003.829431597223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46003.829431597223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46003.829431597223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46003.829431597223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46003.829431597223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46003.829431597223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46003.829431597223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46003.829431597223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46003.829431597223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46003.829431597223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46003.829431597223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46003.829431597223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46003.829431597223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46003.829431597223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46003.829431597223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46003.829431597223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46003.829431597223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46003.829431597223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46003.829431597223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46003.829431597223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46003.829431597223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46003.829431597223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46003.829431597223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46003.829431597223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46003.829431597223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46003.829431597223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46003.829431597223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46003.829431597223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46003.829431597223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46003.829431597223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46003.829431597223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46003.829431597223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46003.829431597223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46003.829431597223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46003.829431597223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46003.829431597223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46003.829431597223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46003.829431597223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46003.829431597223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46003.829431597223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46003.829431597223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46003.829431597223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46003.829431597223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46003.829431597223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46003.829431597223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46003.829431597223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46003.829431597223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46003.829431597223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46003.829431597223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46003.829431597223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46003.829431597223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46003.829431597223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46003.829431597223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46003.829431597223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46003.829431597223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46003.829431597223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46003.829431597223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46003.829431597223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46003.829431597223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46003.829431597223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46003.829431597223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46003.829431597223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46003.829431597223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46003.829431597223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46003.829431597223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46003.829431597223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46003.829431597223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46003.829431597223</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E3569F5-6CF8-4049-BBFF-CF6D55753AAF}"/>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178.82959363426198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19.442012615741987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6.4740496527811047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2.9975218750041677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46003.829431597223</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46003.829431597223</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46003.829431597223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46003.829431597223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46003.829431597223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46003.829431597223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46003.829431597223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46003.829431597223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46003.829431597223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46003.829431597223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46003.829431597223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46003.829431597223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46003.829431597223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46003.829431597223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46003.829431597223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46003.829431597223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46003.829431597223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46003.829431597223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46003.829431597223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46003.829431597223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46003.829431597223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46003.829431597223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46003.829431597223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46003.829431597223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46003.829431597223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46003.829431597223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46003.829431597223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46003.829431597223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46003.829431597223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46003.829431597223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46003.829431597223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46003.829431597223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46003.829431597223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46003.829431597223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46003.829431597223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46003.829431597223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46003.829431597223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46003.829431597223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46003.829431597223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46003.829431597223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46003.829431597223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46003.829431597223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46003.829431597223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46003.829431597223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46003.829431597223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46003.829431597223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46003.829431597223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46003.829431597223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46003.829431597223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46003.829431597223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46003.829431597223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46003.829431597223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46003.829431597223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46003.829431597223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46003.829431597223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46003.829431597223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46003.829431597223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46003.829431597223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46003.829431597223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46003.829431597223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46003.829431597223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46003.829431597223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46003.829431597223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46003.829431597223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46003.829431597223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46003.829431597223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46003.829431597223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46003.829431597223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46003.829431597223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46003.829431597223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46003.829431597223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46003.829431597223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46003.829431597223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46003.829431597223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46003.829431597223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46003.829431597223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46003.829431597223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46003.829431597223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46003.829431597223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46003.829431597223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46003.829431597223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46003.829431597223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46003.829431597223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46003.829431597223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46003.829431597223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46003.829431597223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46003.829431597223</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46003.829431597223</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46003.829431597223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46003.829431597223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46003.829431597223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46003.829431597223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46003.829431597223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46003.829431597223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46003.829431597223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46003.829431597223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46003.829431597223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46003.829431597223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46003.829431597223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46003.829431597223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46003.829431597223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46003.829431597223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46003.829431597223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46003.829431597223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46003.829431597223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46003.829431597223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46003.829431597223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46003.829431597223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46003.829431597223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46003.829431597223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46003.829431597223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46003.829431597223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46003.829431597223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46003.829431597223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46003.829431597223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46003.829431597223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46003.829431597223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46003.829431597223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46003.829431597223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46003.829431597223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46003.829431597223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46003.829431597223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46003.829431597223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46003.829431597223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46003.829431597223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46003.829431597223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46003.829431597223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46003.829431597223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46003.829431597223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46003.829431597223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46003.829431597223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46003.829431597223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46003.829431597223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46003.829431597223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46003.829431597223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46003.829431597223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46003.829431597223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46003.829431597223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46003.829431597223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46003.829431597223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46003.829431597223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46003.829431597223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46003.829431597223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46003.829431597223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46003.829431597223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46003.829431597223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46003.829431597223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46003.829431597223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46003.829431597223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46003.829431597223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46003.829431597223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46003.829431597223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46003.829431597223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46003.829431597223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46003.829431597223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46003.829431597223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46003.829431597223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46003.829431597223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46003.829431597223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46003.829431597223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46003.829431597223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46003.829431597223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46003.829431597223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46003.829431597223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46003.829431597223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46003.829431597223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46003.829431597223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46003.829431597223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46003.829431597223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46003.829431597223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46003.829431597223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46003.829431597223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46003.829431597223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46003.829431597223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46003.829431597223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46003.829431597223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46003.829431597223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46003.829431597223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46003.829431597223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46003.829431597223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46003.829431597223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46003.829431597223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46003.829431597223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46003.829431597223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46003.829431597223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46003.829431597223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46003.829431597223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46003.829431597223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46003.829431597223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46003.829431597223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46003.829431597223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46003.829431597223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46003.829431597223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46003.829431597223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46003.829431597223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46003.829431597223</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46003.829431597223</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46003.829431597223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46003.829431597223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46003.829431597223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46003.829431597223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46003.829431597223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46003.829431597223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46003.829431597223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46003.829431597223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46003.829431597223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46003.829431597223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46003.829431597223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46003.829431597223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46003.829431597223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46003.829431597223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46003.829431597223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46003.829431597223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46003.829431597223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46003.829431597223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46003.829431597223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46003.829431597223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46003.829431597223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46003.829431597223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46003.829431597223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46003.829431597223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46003.829431597223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46003.829431597223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46003.829431597223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46003.829431597223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46003.829431597223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46003.829431597223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46003.829431597223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46003.829431597223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46003.829431597223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46003.829431597223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46003.829431597223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46003.829431597223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46003.829431597223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46003.829431597223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46003.829431597223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46003.829431597223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46003.829431597223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46003.829431597223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46003.829431597223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46003.829431597223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46003.829431597223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46003.829431597223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46003.829431597223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46003.829431597223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46003.829431597223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46003.829431597223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46003.829431597223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46003.829431597223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46003.829431597223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46003.829431597223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46003.829431597223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46003.829431597223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46003.829431597223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46003.829431597223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46003.829431597223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46003.829431597223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46003.829431597223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46003.829431597223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46003.829431597223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46003.829431597223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46003.829431597223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46003.829431597223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46003.829431597223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46003.829431597223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46003.829431597223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46003.829431597223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46003.829431597223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46003.829431597223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46003.829431597223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46003.829431597223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46003.829431597223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46003.829431597223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46003.829431597223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46003.829431597223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46003.829431597223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46003.829431597223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46003.829431597223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46003.829431597223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46003.829431597223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46003.829431597223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46003.829431597223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46003.829431597223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46003.829431597223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46003.829431597223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46003.829431597223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46003.829431597223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46003.829431597223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46003.829431597223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46003.829431597223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46003.829431597223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46003.829431597223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46003.829431597223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46003.829431597223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46003.829431597223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46003.829431597223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46003.829431597223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46003.829431597223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46003.829431597223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46003.829431597223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46003.829431597223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46003.829431597223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46003.829431597223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46003.829431597223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46003.829431597223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46003.829431597223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46003.829431597223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46003.829431597223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46003.829431597223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46003.829431597223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46003.829431597223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46003.829431597223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46003.829431597223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46003.829431597223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46003.829431597223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46003.829431597223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46003.829431597223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46003.829431597223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46003.829431597223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46003.829431597223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46003.829431597223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46003.829431597223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46003.829431597223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46003.829431597223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46003.829431597223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46003.829431597223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46003.829431597223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46003.829431597223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46003.829431597223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46003.829431597223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46003.829431597223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46003.829431597223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46003.829431597223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46003.829431597223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46003.829431597223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46003.829431597223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46003.829431597223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46003.829431597223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46003.829431597223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46003.829431597223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46003.829431597223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46003.829431597223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46003.829431597223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46003.829431597223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46003.829431597223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46003.829431597223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46003.829431597223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46003.829431597223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46003.829431597223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46003.829431597223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46003.829431597223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46003.829431597223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46003.829431597223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46003.829431597223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46003.829431597223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46003.829431597223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46003.829431597223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46003.829431597223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46003.829431597223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46003.829431597223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46003.829431597223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46003.829431597223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46003.829431597223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46003.829431597223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46003.829431597223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46003.829431597223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46003.829431597223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46003.829431597223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46003.829431597223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46003.829431597223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46003.829431597223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46003.829431597223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46003.829431597223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46003.829431597223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46003.829431597223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46003.829431597223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46003.829431597223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46003.829431597223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46003.829431597223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46003.829431597223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46003.829431597223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46003.829431597223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46003.829431597223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46003.829431597223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46003.829431597223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46003.829431597223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46003.829431597223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46003.829431597223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46003.829431597223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46003.829431597223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46003.829431597223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46003.829431597223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46003.829431597223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46003.829431597223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46003.829431597223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46003.829431597223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46003.829431597223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46003.829431597223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46003.829431597223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46003.829431597223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46003.829431597223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46003.829431597223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46003.829431597223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46003.829431597223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46003.829431597223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46003.829431597223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46003.829431597223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46003.829431597223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46003.829431597223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46003.829431597223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46003.829431597223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46003.829431597223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46003.829431597223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46003.829431597223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46003.829431597223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46003.829431597223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46003.829431597223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46003.829431597223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46003.829431597223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46003.829431597223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46003.829431597223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46003.829431597223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46003.829431597223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46003.829431597223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46003.829431597223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46003.829431597223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46003.829431597223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46003.829431597223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46003.829431597223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46003.829431597223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46003.829431597223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46003.829431597223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46003.829431597223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46003.829431597223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46003.829431597223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46003.829431597223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46003.829431597223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46003.829431597223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46003.829431597223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46003.829431597223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46003.829431597223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46003.829431597223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46003.829431597223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46003.829431597223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46003.829431597223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46003.829431597223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46003.829431597223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46003.829431597223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46003.829431597223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46003.829431597223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46003.829431597223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46003.829431597223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46003.829431597223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46003.829431597223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46003.829431597223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46003.829431597223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46003.829431597223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46003.829431597223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46003.829431597223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46003.829431597223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46003.829431597223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46003.829431597223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46003.829431597223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46003.829431597223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46003.829431597223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46003.829431597223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46003.829431597223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46003.829431597223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46003.829431597223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46003.829431597223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46003.829431597223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46003.829431597223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46003.829431597223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46003.829431597223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46003.829431597223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46003.829431597223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46003.829431597223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46003.829431597223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46003.829431597223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46003.829431597223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46003.829431597223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46003.829431597223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46003.829431597223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46003.829431597223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46003.829431597223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46003.829431597223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46003.829431597223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46003.829431597223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46003.829431597223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46003.829431597223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46003.829431597223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46003.829431597223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46003.829431597223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46003.829431597223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46003.829431597223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46003.829431597223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46003.829431597223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46003.829431597223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46003.829431597223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46003.829431597223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46003.829431597223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46003.829431597223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46003.829431597223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46003.829431597223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46003.829431597223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46003.829431597223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46003.829431597223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46003.829431597223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46003.829431597223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46003.829431597223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46003.829431597223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46003.829431597223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46003.829431597223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46003.829431597223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46003.829431597223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46003.829431597223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46003.829431597223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46003.829431597223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46003.829431597223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46003.829431597223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46003.829431597223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46003.829431597223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46003.829431597223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46003.829431597223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46003.829431597223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46003.829431597223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46003.829431597223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46003.829431597223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46003.829431597223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46003.829431597223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46003.829431597223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46003.829431597223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46003.829431597223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46003.829431597223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46003.829431597223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46003.829431597223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46003.829431597223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46003.829431597223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46003.829431597223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46003.829431597223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46003.829431597223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46003.829431597223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46003.829431597223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46003.829431597223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46003.829431597223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46003.829431597223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46003.829431597223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46003.829431597223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46003.829431597223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46003.829431597223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46003.829431597223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46003.829431597223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46003.829431597223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46003.829431597223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46003.829431597223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46003.829431597223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46003.829431597223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46003.829431597223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46003.829431597223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46003.829431597223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46003.829431597223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46003.829431597223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46003.829431597223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46003.829431597223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46003.829431597223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46003.829431597223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46003.829431597223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46003.829431597223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46003.829431597223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46003.829431597223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46003.829431597223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46003.829431597223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46003.829431597223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46003.829431597223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46003.829431597223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46003.829431597223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46003.829431597223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46003.829431597223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46003.829431597223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46003.829431597223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46003.829431597223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46003.829431597223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46003.829431597223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46003.829431597223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46003.829431597223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46003.829431597223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46003.829431597223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46003.829431597223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46003.829431597223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46003.829431597223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46003.829431597223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46003.829431597223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46003.829431597223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46003.829431597223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46003.829431597223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46003.829431597223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46003.829431597223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46003.829431597223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46003.829431597223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46003.829431597223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46003.829431597223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46003.829431597223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46003.829431597223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46003.829431597223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46003.829431597223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46003.829431597223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46003.829431597223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46003.829431597223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46003.829431597223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46003.829431597223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46003.829431597223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46003.829431597223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46003.829431597223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46003.829431597223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46003.829431597223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46003.829431597223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46003.829431597223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46003.829431597223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46003.829431597223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46003.829431597223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46003.829431597223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46003.829431597223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46003.829431597223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46003.829431597223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46003.829431597223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46003.829431597223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46003.829431597223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46003.829431597223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46003.829431597223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46003.829431597223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46003.829431597223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46003.829431597223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46003.829431597223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46003.829431597223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46003.829431597223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46003.829431597223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46003.829431597223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46003.829431597223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46003.829431597223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46003.829431597223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46003.829431597223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46003.829431597223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46003.829431597223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46003.829431597223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46003.829431597223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46003.829431597223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46003.829431597223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46003.829431597223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46003.829431597223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46003.829431597223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46003.829431597223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46003.829431597223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46003.829431597223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46003.829431597223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46003.829431597223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46003.829431597223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46003.829431597223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46003.829431597223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46003.829431597223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46003.829431597223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46003.829431597223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46003.829431597223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46003.829431597223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46003.829431597223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46003.829431597223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46003.829431597223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46003.829431597223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46003.829431597223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46003.829431597223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46003.829431597223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46003.829431597223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46003.829431597223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46003.829431597223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46003.829431597223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46003.829431597223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46003.829431597223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46003.829431597223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46003.829431597223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46003.829431597223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46003.829431597223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46003.829431597223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46003.829431597223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46003.829431597223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46003.829431597223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46003.829431597223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46003.829431597223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46003.829431597223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46003.829431597223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46003.829431597223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46003.829431597223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46003.829431597223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46003.829431597223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46003.829431597223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46003.829431597223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46003.829431597223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46003.829431597223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46003.829431597223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46003.829431597223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46003.829431597223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46003.829431597223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46003.829431597223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46003.829431597223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46003.829431597223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46003.829431597223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46003.829431597223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46003.829431597223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46003.829431597223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46003.829431597223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46003.829431597223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46003.829431597223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46003.829431597223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46003.829431597223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46003.829431597223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46003.829431597223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46003.829431597223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46003.829431597223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46003.829431597223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46003.829431597223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46003.829431597223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46003.829431597223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46003.829431597223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46003.829431597223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46003.829431597223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46003.829431597223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46003.829431597223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46003.829431597223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46003.829431597223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46003.829431597223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46003.829431597223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46003.829431597223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46003.829431597223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46003.829431597223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46003.829431597223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46003.829431597223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46003.829431597223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46003.829431597223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46003.829431597223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46003.829431597223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46003.829431597223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46003.829431597223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46003.829431597223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46003.829431597223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46003.829431597223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46003.829431597223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46003.829431597223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46003.829431597223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46003.829431597223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46003.829431597223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46003.829431597223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46003.829431597223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46003.829431597223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46003.829431597223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46003.829431597223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46003.829431597223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46003.829431597223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46003.829431597223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46003.829431597223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46003.829431597223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46003.829431597223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46003.829431597223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46003.829431597223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46003.829431597223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46003.829431597223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46003.829431597223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46003.829431597223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46003.829431597223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46003.829431597223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46003.829431597223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46003.829431597223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46003.829431597223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46003.829431597223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46003.829431597223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46003.829431597223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46003.829431597223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46003.829431597223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46003.829431597223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46003.829431597223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46003.829431597223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46003.829431597223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46003.829431597223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46003.829431597223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46003.829431597223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46003.829431597223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46003.829431597223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46003.829431597223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46003.829431597223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46003.829431597223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46003.829431597223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46003.829431597223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46003.829431597223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46003.829431597223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46003.829431597223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46003.829431597223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46003.829431597223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46003.829431597223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46003.829431597223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46003.829431597223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46003.829431597223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46003.829431597223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46003.829431597223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46003.829431597223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46003.829431597223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46003.829431597223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46003.829431597223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46003.829431597223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46003.829431597223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46003.829431597223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46003.829431597223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46003.829431597223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46003.829431597223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46003.829431597223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46003.829431597223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46003.829431597223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46003.829431597223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46003.829431597223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46003.829431597223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46003.829431597223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46003.829431597223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46003.829431597223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46003.829431597223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46003.829431597223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46003.829431597223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46003.829431597223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46003.829431597223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46003.829431597223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46003.829431597223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46003.829431597223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46003.829431597223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46003.829431597223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46003.829431597223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46003.829431597223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46003.829431597223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46003.829431597223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46003.829431597223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46003.829431597223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46003.829431597223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46003.829431597223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46003.829431597223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46003.829431597223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46003.829431597223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46003.829431597223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46003.829431597223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46003.829431597223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46003.829431597223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46003.829431597223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46003.829431597223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46003.829431597223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46003.829431597223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46003.829431597223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46003.829431597223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46003.829431597223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46003.829431597223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46003.829431597223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46003.829431597223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46003.829431597223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46003.829431597223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46003.829431597223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46003.829431597223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46003.829431597223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46003.829431597223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46003.829431597223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46003.829431597223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46003.829431597223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46003.829431597223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46003.829431597223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46003.829431597223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46003.829431597223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46003.829431597223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46003.829431597223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46003.829431597223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46003.829431597223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46003.829431597223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46003.829431597223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46003.829431597223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46003.829431597223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46003.829431597223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46003.829431597223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46003.829431597223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46003.829431597223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46003.829431597223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46003.829431597223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46003.829431597223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46003.829431597223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46003.829431597223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46003.829431597223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46003.829431597223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46003.829431597223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46003.829431597223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46003.829431597223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46003.829431597223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46003.829431597223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46003.829431597223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46003.829431597223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46003.829431597223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46003.829431597223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46003.829431597223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46003.829431597223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46003.829431597223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46003.829431597223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46003.829431597223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46003.829431597223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46003.829431597223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46003.829431597223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46003.829431597223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46003.829431597223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46003.829431597223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46003.829431597223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46003.829431597223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46003.829431597223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46003.829431597223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46003.829431597223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46003.829431597223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46003.829431597223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46003.829431597223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46003.829431597223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46003.829431597223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46003.829431597223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46003.829431597223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46003.829431597223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46003.829431597223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46003.829431597223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46003.829431597223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46003.829431597223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46003.829431597223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46003.829431597223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46003.829431597223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46003.829431597223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46003.829431597223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46003.829431597223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46003.829431597223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46003.829431597223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46003.829431597223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46003.829431597223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46003.829431597223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46003.829431597223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46003.829431597223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46003.829431597223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46003.829431597223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46003.829431597223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46003.829431597223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46003.829431597223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46003.829431597223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46003.829431597223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46003.829431597223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46003.829431597223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46003.829431597223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46003.829431597223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46003.829431597223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46003.829431597223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46003.829431597223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46003.829431597223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46003.829431597223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46003.829431597223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46003.829431597223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46003.829431597223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46003.829431597223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46003.829431597223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46003.829431597223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46003.829431597223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46003.829431597223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46003.829431597223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46003.829431597223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46003.829431597223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46003.829431597223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46003.829431597223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46003.829431597223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46003.829431597223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46003.829431597223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46003.829431597223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46003.829431597223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46003.829431597223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46003.829431597223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46003.829431597223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46003.829431597223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46003.829431597223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46003.829431597223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46003.829431597223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46003.829431597223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46003.829431597223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46003.829431597223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46003.829431597223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46003.829431597223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46003.829431597223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46003.829431597223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46003.829431597223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46003.829431597223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46003.829431597223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46003.829431597223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46003.829431597223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46003.829431597223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46003.829431597223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46003.829431597223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46003.829431597223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46003.829431597223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46003.829431597223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46003.829431597223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46003.829431597223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46003.829431597223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46003.829431597223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46003.829431597223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46003.829431597223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46003.829431597223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46003.829431597223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46003.829431597223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46003.829431597223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46003.829431597223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46003.829431597223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46003.829431597223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46003.829431597223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46003.829431597223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46003.829431597223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46003.829431597223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46003.829431597223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46003.829431597223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46003.829431597223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46003.829431597223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46003.829431597223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46003.829431597223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46003.829431597223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46003.829431597223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46003.829431597223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46003.829431597223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46003.829431597223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46003.829431597223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46003.829431597223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46003.829431597223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46003.829431597223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46003.829431597223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46003.829431597223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46003.829431597223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46003.829431597223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46003.829431597223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46003.829431597223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46003.829431597223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46003.829431597223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46003.829431597223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46003.829431597223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46003.829431597223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46003.829431597223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46003.829431597223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46003.829431597223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46003.829431597223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46003.829431597223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46003.829431597223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46003.829431597223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46003.829431597223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46003.829431597223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46003.829431597223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46003.829431597223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46003.829431597223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46003.829431597223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46003.829431597223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46003.829431597223</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300.34871400462725</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5.0352880787031609</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4.8308912038919516E-2</v>
      </c>
      <c r="H4" s="91">
        <v>46003.766192129631</v>
      </c>
      <c r="I4" s="106" t="str">
        <f>IFERROR(VLOOKUP(D4,DB!A:F,6,0),"")</f>
        <v>SCECO</v>
      </c>
      <c r="J4" s="106" t="str">
        <f>IFERROR(VLOOKUP(D4,DB!A:G,7,0),"")</f>
        <v>Dead</v>
      </c>
      <c r="K4" s="93" t="s">
        <v>39127</v>
      </c>
      <c r="L4" s="87" t="str">
        <f>IFERROR(VLOOKUP(D4,DB!A:I,9,0),"")</f>
        <v>Latis</v>
      </c>
    </row>
    <row r="5" spans="1:16" ht="15" customHeight="1">
      <c r="A5" s="106" t="s">
        <v>39128</v>
      </c>
      <c r="B5" s="106" t="str">
        <f>IFERROR(VLOOKUP(D5,DB!A:K,11,0),"")</f>
        <v>R4</v>
      </c>
      <c r="C5" s="89">
        <v>1</v>
      </c>
      <c r="D5" s="87" t="s">
        <v>29609</v>
      </c>
      <c r="E5" s="90" t="s">
        <v>39109</v>
      </c>
      <c r="F5" s="91">
        <v>46003.805543981478</v>
      </c>
      <c r="G5" s="92">
        <f ca="1">IFERROR(NOW()-F5,"")</f>
        <v>2.3887615745479707E-2</v>
      </c>
      <c r="H5" s="91">
        <v>46003.802037037036</v>
      </c>
      <c r="I5" s="106" t="str">
        <f>IFERROR(VLOOKUP(D5,DB!A:F,6,0),"")</f>
        <v>SCECO</v>
      </c>
      <c r="J5" s="106" t="str">
        <f>IFERROR(VLOOKUP(D5,DB!A:G,7,0),"")</f>
        <v>Dead</v>
      </c>
      <c r="K5" s="93" t="s">
        <v>39129</v>
      </c>
      <c r="L5" s="87" t="str">
        <f>IFERROR(VLOOKUP(D5,DB!A:I,9,0),"")</f>
        <v>Latis</v>
      </c>
    </row>
    <row r="6" spans="1:16" ht="15" customHeight="1">
      <c r="A6" s="106"/>
      <c r="B6" s="106" t="str">
        <f>IFERROR(VLOOKUP(D6,DB!A:K,11,0),"")</f>
        <v/>
      </c>
      <c r="C6" s="89"/>
      <c r="D6" s="87"/>
      <c r="E6" s="90"/>
      <c r="F6" s="91"/>
      <c r="G6" s="92">
        <f ca="1">IFERROR(NOW()-F6,"")</f>
        <v>46003.829431597223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46003.829431597223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46003.829431597223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46003.829431597223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46003.829431597223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46003.829431597223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46003.829431597223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46003.829431597223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46003.829431597223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46003.829431597223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46003.829431597223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46003.829431597223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46003.829431597223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46003.829431597223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46003.829431597223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46003.829431597223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46003.829431597223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46003.829431597223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46003.829431597223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46003.829431597223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46003.829431597223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46003.829431597223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46003.829431597223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46003.829431597223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46003.829431597223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46003.829431597223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46003.829431597223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46003.829431597223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46003.829431597223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46003.829431597223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46003.829431597223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46003.829431597223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46003.829431597223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46003.829431597223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46003.829431597223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46003.829431597223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46003.829431597223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46003.829431597223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46003.829431597223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46003.829431597223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46003.829431597223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46003.829431597223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46003.829431597223</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111.99737141203514</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77.640554282406811</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55.168320486111043</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22.456132986109878</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6.7219431712946971</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1.7099177083364339</v>
      </c>
      <c r="H7" s="38">
        <v>46002.086875000001</v>
      </c>
      <c r="I7" s="37" t="str">
        <f>IFERROR(VLOOKUP(D7,[1]DB!A:F,6,0),"")</f>
        <v>SCECO</v>
      </c>
      <c r="J7" s="37" t="str">
        <f>IFERROR(VLOOKUP(D7,[1]DB!A:G,7,0),"")</f>
        <v>Good</v>
      </c>
      <c r="K7" s="37" t="s">
        <v>39142</v>
      </c>
      <c r="L7" s="37" t="str">
        <f>IFERROR(VLOOKUP(D7,[1]DB!A:I,9,0),"")</f>
        <v>Latis</v>
      </c>
      <c r="M7" s="37"/>
    </row>
    <row r="8" spans="1:13">
      <c r="A8" s="151"/>
      <c r="B8" s="37" t="str">
        <f>IFERROR(VLOOKUP(D8,[1]DB!A:K,11,0),"")</f>
        <v/>
      </c>
      <c r="C8" s="151"/>
      <c r="D8" s="151"/>
      <c r="E8" s="151"/>
      <c r="F8" s="152"/>
      <c r="G8" s="153">
        <f t="shared" ref="G8:G57" ca="1" si="3">IFERROR(NOW()-F8,"")</f>
        <v>46003.829431597223</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46003.829431597223</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46003.829431597223</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46003.829431597223</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46003.829431597223</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46003.829431597223</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46003.829431597223</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46003.829431597223</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46003.829431597223</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46003.829431597223</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46003.829431597223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46003.829431597223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46003.829431597223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46003.829431597223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46003.829431597223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46003.829431597223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46003.829431597223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46003.829431597223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46003.829431597223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46003.829431597223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46003.829431597223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46003.829431597223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46003.829431597223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46003.829431597223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46003.829431597223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46003.829431597223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46003.829431597223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46003.829431597223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46003.829431597223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46003.829431597223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46003.829431597223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46003.829431597223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46003.829431597223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46003.829431597223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46003.829431597223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46003.829431597223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46003.829431597223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46003.829431597223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46003.829431597223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46003.829431597223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46003.829431597223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46003.829431597223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46003.829431597223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46003.829431597223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46003.829431597223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46003.829431597223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46003.829431597223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46003.829431597223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46003.829431597223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46003.829431597223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46003.829431597223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46003.829431597223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46003.829431597223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46003.829431597223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46003.829431597223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46003.829431597223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46003.829431597223</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39143</v>
      </c>
      <c r="B2" s="114" t="str">
        <f>IFERROR(VLOOKUP(D2,DB!A:K,11,0),"")</f>
        <v>R6</v>
      </c>
      <c r="C2" s="115">
        <v>1</v>
      </c>
      <c r="D2" s="114" t="s">
        <v>37310</v>
      </c>
      <c r="E2" s="136" t="s">
        <v>39109</v>
      </c>
      <c r="F2" s="116">
        <v>46003.773425925923</v>
      </c>
      <c r="G2" s="72">
        <f t="shared" ref="G2:G43" ca="1" si="0">IFERROR(NOW()-F2,"-")</f>
        <v>5.6005671300226822E-2</v>
      </c>
      <c r="H2" s="116">
        <v>46003.767731481479</v>
      </c>
      <c r="I2" s="114" t="str">
        <f>IFERROR(VLOOKUP(D2,DB!A:F,6,0),"")</f>
        <v>Generator-SG</v>
      </c>
      <c r="J2" s="114" t="str">
        <f>IFERROR(VLOOKUP(D2,DB!A:G,7,0),"")</f>
        <v>Dead</v>
      </c>
      <c r="K2" s="117" t="s">
        <v>39144</v>
      </c>
      <c r="L2" s="131" t="str">
        <f>IFERROR(VLOOKUP(D2,DB!A:I,9,0),"")</f>
        <v>Latis</v>
      </c>
    </row>
    <row r="3" spans="1:16382" ht="31.5" customHeight="1">
      <c r="A3" s="113"/>
      <c r="B3" s="114" t="str">
        <f>IFERROR(VLOOKUP(D3,DB!A:K,11,0),"")</f>
        <v/>
      </c>
      <c r="C3" s="115"/>
      <c r="D3" s="114"/>
      <c r="E3" s="136"/>
      <c r="F3" s="116"/>
      <c r="G3" s="72">
        <f t="shared" ca="1" si="0"/>
        <v>46003.829431597223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46003.829431597223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46003.829431597223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46003.829431597223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46003.829431597223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46003.829431597223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46003.829431597223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46003.829431597223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46003.829431597223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46003.829431597223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46003.829431597223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46003.829431597223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46003.829431597223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46003.829431597223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46003.829431597223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46003.829431597223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46003.829431597223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46003.829431597223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46003.829431597223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46003.829431597223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46003.829431597223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46003.829431597223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46003.829431597223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46003.829431597223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46003.829431597223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46003.829431597223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46003.829431597223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46003.829431597223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46003.829431597223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46003.829431597223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46003.829431597223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46003.829431597223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46003.829431597223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46003.829431597223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46003.829431597223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46003.829431597223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46003.829431597223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46003.829431597223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46003.829431597223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46003.829431597223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46003.829431597223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46003.829431597223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46003.829431597223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46003.829431597223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46003.829431597223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46003.829431597223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46003.829431597223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46003.829431597223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46003.829431597223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46003.829431597223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46003.829431597223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46003.829431597223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46003.829431597223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46003.829431597223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46003.829431597223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46003.829431597223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46003.829431597223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46003.829431597223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46003.829431597223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46003.829431597223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46003.829431597223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46003.829431597223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46003.829431597223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46003.829431597223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46003.829431597223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46003.829431597223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46003.829431597223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46003.829431597223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46003.829431597223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46003.829431597223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46003.829431597223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46003.829431597223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46003.829431597223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46003.829431597223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46003.829431597223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46003.829431597223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46003.829431597223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46003.829431597223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46003.829431597223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46003.829431597223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46003.829431597223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46003.829431597223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46003.829431597223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46003.829431597223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46003.829431597223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46003.829431597223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46003.829431597223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46003.829431597223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46003.829431597223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46003.829431597223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46003.829431597223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46003.829431597223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46003.829431597223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46003.829431597223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46003.829431597223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46003.829431597223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46003.829431597223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46003.829431597223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46003.829431597223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46003.829431597223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46003.829431597223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46003.829431597223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46003.829431597223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46003.829431597223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46003.829431597223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46003.829431597223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46003.829431597223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46003.829431597223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46003.829431597223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46003.829431597223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46003.829431597223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46003.829431597223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46003.829431597223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46003.829431597223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46003.829431597223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46003.829431597223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46003.829431597223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46003.829431597223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46003.829431597223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46003.829431597223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46003.829431597223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46003.829431597223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46003.829431597223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46003.829431597223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46003.829431597223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46003.829431597223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46003.829431597223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46003.829431597223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46003.829431597223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46003.829431597223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46003.829431597223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46003.829431597223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46003.829431597223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46003.829431597223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46003.829431597223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46003.829431597223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46003.829431597223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46003.829431597223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46003.829431597223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46003.829431597223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46003.829431597223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46003.829431597223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46003.829431597223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46003.829431597223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46003.829431597223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46003.829431597223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46003.829431597223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46003.829431597223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46003.829431597223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46003.829431597223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46003.829431597223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46003.829431597223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46003.829431597223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46003.829431597223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46003.829431597223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46003.829431597223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46003.829431597223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46003.829431597223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46003.829431597223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46003.829431597223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46003.829431597223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46003.829431597223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46003.829431597223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46003.829431597223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46003.829431597223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46003.829431597223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46003.829431597223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46003.829431597223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46003.829431597223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46003.829431597223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46003.829431597223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46003.829431597223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46003.829431597223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46003.829431597223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46003.829431597223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46003.829431597223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46003.829431597223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46003.829431597223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46003.829431597223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46003.829431597223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46003.829431597223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46003.829431597223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46003.829431597223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46003.829431597223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46003.829431597223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46003.829431597223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46003.829431597223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46003.829431597223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46003.829431597223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46003.829431597223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46003.829431597223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46003.829431597223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46003.829431597223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46003.829431597223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46003.829431597223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46003.829431597223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46003.829431597223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46003.829431597223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46003.829431597223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46003.829431597223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46003.829431597223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46003.829431597223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46003.829431597223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46003.829431597223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46003.829431597223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46003.829431597223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46003.829431597223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46003.829431597223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46003.829431597223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46003.829431597223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46003.829431597223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46003.829431597223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46003.829431597223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46003.829431597223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46003.829431597223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46003.829431597223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46003.829431597223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46003.829431597223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46003.829431597223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46003.829431597223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46003.829431597223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46003.829431597223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46003.829431597223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46003.829431597223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46003.829431597223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46003.829431597223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46003.829431597223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46003.829431597223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46003.829431597223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46003.829431597223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46003.829431597223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46003.829431597223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46003.829431597223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46003.829431597223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46003.829431597223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46003.829431597223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46003.829431597223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46003.829431597223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46003.829431597223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46003.829431597223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46003.829431597223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46003.829431597223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46003.829431597223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46003.829431597223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46003.829431597223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46003.829431597223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46003.829431597223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46003.829431597223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46003.829431597223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46003.829431597223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46003.829431597223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46003.829431597223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46003.829431597223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46003.829431597223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46003.829431597223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46003.829431597223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46003.829431597223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46003.829431597223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46003.829431597223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46003.829431597223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46003.829431597223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46003.829431597223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46003.829431597223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46003.829431597223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46003.829431597223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46003.829431597223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46003.829431597223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46003.829431597223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46003.829431597223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46003.829431597223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46003.829431597223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46003.829431597223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46003.829431597223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46003.829431597223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46003.829431597223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46003.829431597223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46003.829431597223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46003.829431597223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46003.829431597223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46003.829431597223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46003.829431597223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46003.829431597223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46003.829431597223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46003.829431597223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46003.829431597223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46003.829431597223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46003.829431597223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46003.829431597223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46003.829431597223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46003.829431597223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46003.829431597223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46003.829431597223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46003.829431597223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46003.829431597223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46003.829431597223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46003.829431597223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46003.829431597223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46003.829431597223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46003.829431597223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46003.829431597223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46003.829431597223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46003.829431597223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46003.829431597223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46003.829431597223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46003.829431597223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46003.829431597223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46003.829431597223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46003.829431597223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46003.829431597223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46003.829431597223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46003.829431597223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46003.829431597223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46003.829431597223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46003.829431597223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46003.829431597223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46003.829431597223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46003.829431597223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46003.829431597223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46003.829431597223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46003.829431597223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46003.829431597223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46003.829431597223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46003.829431597223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46003.829431597223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46003.829431597223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46003.829431597223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46003.829431597223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46003.829431597223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46003.829431597223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46003.829431597223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46003.829431597223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46003.829431597223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46003.829431597223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46003.829431597223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46003.829431597223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46003.829431597223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46003.829431597223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46003.829431597223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46003.829431597223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46003.829431597223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46003.829431597223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46003.829431597223</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46003.829431597223</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2025-12-12T16:56:27Z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