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15" documentId="13_ncr:1_{F6CB121F-512D-4AA6-A0C1-0FB36C537598}" xr6:coauthVersionLast="47" xr6:coauthVersionMax="47" xr10:uidLastSave="{D702D0A7-9117-49CB-8B31-1730222FE5B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<sst xmlns="http://schemas.openxmlformats.org/spreadsheetml/2006/main" count="179029" uniqueCount="39107">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</sst>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291.64060428240919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11.145615740737412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45954.589030092589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45954.589030092589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45954.589030092589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45954.589030092589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45954.589030092589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45954.589030092589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45954.589030092589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45954.589030092589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45954.589030092589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45954.589030092589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45954.589030092589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45954.589030092589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45954.589030092589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45954.589030092589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45954.589030092589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45954.589030092589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45954.589030092589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45954.589030092589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45954.589030092589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45954.589030092589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45954.589030092589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45954.589030092589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45954.589030092589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45954.589030092589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45954.589030092589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45954.589030092589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45954.589030092589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45954.589030092589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45954.589030092589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45954.589030092589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45954.589030092589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45954.589030092589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45954.589030092589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45954.589030092589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45954.589030092589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45954.589030092589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45954.589030092589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45954.589030092589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45954.589030092589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45954.589030092589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45954.589030092589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45954.589030092589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45954.589030092589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45954.589030092589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45954.589030092589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45954.589030092589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45954.589030092589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45954.589030092589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45954.589030092589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45954.589030092589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45954.589030092589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45954.589030092589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45954.589030092589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45954.589030092589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45954.589030092589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45954.589030092589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45954.589030092589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45954.589030092589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45954.589030092589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45954.589030092589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45954.589030092589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45954.589030092589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45954.589030092589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129.58919224537385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10.093254629624425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45954.589030092589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45954.589030092589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45954.589030092589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45954.589030208335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45954.589030208335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45954.589030208335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45954.589030208335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45954.589030208335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45954.589030208335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45954.589030208335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45954.589030208335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45954.589030208335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45954.589030208335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45954.589030208335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45954.589030208335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45954.589030208335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45954.589030208335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45954.589030208335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45954.589030208335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45954.589030208335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45954.589030208335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45954.589030208335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45954.589030208335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45954.589030208335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45954.589030208335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45954.589030208335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45954.589030208335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45954.589030208335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45954.589030208335</v>
      </c>
      <c r="H7" s="22"/>
      <c r="I7" s="19" t="s">
        <v>39086</v>
      </c>
      <c r="J7" s="18" t="str">
        <f>IFERROR(VLOOKUP(D7,DB!A:G,7,0),"")</f>
        <v/>
      </c>
      <c r="K7" s="46"/>
      <c r="L7" s="23" t="str">
        <f>IFERROR(VLOOKUP(D7,DB!A:I,9,0),"")</f>
        <v/>
      </c>
    </row>
    <row r="8" spans="1:13" ht="15" customHeight="1">
      <c r="A8" s="19"/>
      <c r="B8" s="63" t="str">
        <f>IFERROR(VLOOKUP(D8,DB!A:K,11,0),"")</f>
        <v/>
      </c>
      <c r="C8" s="18"/>
      <c r="D8" s="18"/>
      <c r="E8" s="18"/>
      <c r="F8" s="20"/>
      <c r="G8" s="21">
        <f t="shared" ca="1" si="0"/>
        <v>45954.589030208335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45954.589030208335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45954.589030208335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45954.589030208335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45954.589030208335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45954.589030208335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45954.589030208335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45954.589030208335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45954.589030208335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45954.589030208335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45954.589030208335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45954.589030208335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45954.589030208335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45954.589030208335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45954.589030208335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45954.589030208335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45954.589030208335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45954.589030208335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45954.589030208335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45954.589030208335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45954.589030208335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45954.589030208335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45954.589030208335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45954.589030208335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45954.589030208335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45954.589030208335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45954.589030208335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45954.589030208335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45954.589030208335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45954.589030208335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45954.589030208335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45954.589030208335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45954.589030208335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45954.589030208335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45954.589030208335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45954.589030208335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45954.589030208335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45954.589030208335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45954.589030208335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45954.589030208335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45954.589030208335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45954.589030208335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45954.589030208335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45954.589030208335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45954.589030208335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45954.589030208335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45954.589030208335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45954.589030208335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45954.589030208335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45954.589030208335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45954.589030208335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45954.589030208335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45954.589030208335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45954.589030208335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45954.589030208335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45954.589030208335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45954.589030208335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45954.589030208335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45954.589030208335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45954.589030208335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45954.589030208335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45954.589030208335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45954.589030208335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45954.589030208335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45954.589030208335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45954.589030208335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45954.589030208335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45954.589030208335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45954.589030208335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45954.589030208335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45954.589030208335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45954.589030208335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45954.589030208335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45954.589030208335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45954.589030208335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45954.589030208335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45954.589030208335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45954.589030208335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45954.589030208335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45954.589030208335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45954.589030208335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45954.589030208335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45954.589030208335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45954.589030208335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45954.589030208335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45954.589030208335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45954.589030208335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45954.589030208335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45954.589030208335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45954.589030208335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45954.589030208335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45954.589030208335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45954.589030208335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45954.589030208335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45954.589030208335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45954.589030208335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45954.589030208335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45954.589030208335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45954.589030208335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45954.589030208335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45954.589030208335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45954.589030208335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45954.589030208335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45954.589030208335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45954.589030208335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45954.589030208335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45954.589030208335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45954.589030208335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45954.589030208335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45954.589030208335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45954.589030208335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45954.589030208335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45954.589030208335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45954.589030208335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45954.589030208335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45954.589030208335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45954.589030208335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45954.589030208335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45954.589030208335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45954.589030208335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45954.589030208335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45954.589030208335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45954.589030208335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45954.589030208335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45954.589030208335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45954.589030208335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45954.589030208335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45954.589030208335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45954.589030208335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45954.589030208335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45954.589030208335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45954.589030208335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45954.589030208335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45954.589030208335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45954.589030208335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45954.589030208335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45954.589030208335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45954.589030208335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45954.589030208335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45954.589030208335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45954.589030208335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45954.589030208335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45954.589030208335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45954.589030208335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45954.589030208335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45954.589030208335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45954.589030208335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45954.589030208335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45954.589030208335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45954.589030208335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45954.589030208335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45954.589030208335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45954.589030208335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45954.589030208335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45954.589030208335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45954.589030208335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45954.589030208335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45954.589030208335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45954.589030208335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45954.589030208335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45954.589030208335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45954.589030208335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45954.589030208335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45954.589030208335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45954.589030208335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45954.589030208335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45954.589030208335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45954.589030208335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45954.589030208335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45954.589030208335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45954.589030208335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45954.589030208335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45954.589030208335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45954.589030208335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45954.589030208335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45954.589030208335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45954.589030208335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45954.589030208335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45954.589030208335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45954.589030208335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45954.589030208335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45954.589030208335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45954.589030208335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45954.589030208335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45954.589030208335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45954.589030208335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45954.589030208335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45954.589030208335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45954.589030208335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45954.589030208335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45954.589030208335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45954.589030208335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45954.589030208335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45954.589030208335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45954.589030208335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45954.589030208335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45954.589030208335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45954.589030208335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45954.589030208335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45954.589030208335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45954.589030208335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45954.589030208335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45954.589030208335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45954.589030208335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45954.589030208335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45954.589030208335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45954.589030208335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45954.589030208335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45954.589030208335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45954.589030208335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45954.589030208335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45954.589030208335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45954.589030208335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45954.589030208335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45954.589030208335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45954.589030208335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45954.589030208335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45954.589030208335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45954.589030208335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45954.589030208335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45954.589030208335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45954.589030208335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45954.589030208335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45954.589030208335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45954.589030208335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45954.589030208335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45954.589030208335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45954.589030208335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45954.589030208335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45954.589030208335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45954.589030208335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45954.589030208335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45954.589030208335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45954.589030208335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45954.589030208335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45954.589030208335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45954.589030208335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45954.589030208335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45954.589030208335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45954.589030208335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45954.589030208335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45954.589030208335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45954.589030208335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45954.589030208335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45954.589030208335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45954.589030208335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45954.589030208335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45954.589030208335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45954.589030208335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45954.589030208335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45954.589030208335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45954.589030208335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45954.589030208335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45954.589030208335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45954.589030208335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45954.589030208335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45954.589030208335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45954.589030208335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45954.589030208335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45954.589030208335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45954.589030208335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45954.589030208335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45954.589030208335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45954.589030208335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45954.589030208335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45954.589030208335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45954.589030208335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45954.589030208335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45954.589030208335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45954.589030208335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45954.589030208335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45954.589030208335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45954.589030208335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45954.589030208335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45954.589030208335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45954.589030208335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45954.589030208335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45954.589030208335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45954.589030208335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45954.589030208335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45954.589030208335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45954.589030208335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45954.589030208335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45954.589030208335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45954.589030208335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45954.589030208335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45954.589030208335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45954.589030208335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45954.589030208335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45954.589030208335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45954.589030208335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45954.589030208335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45954.589030208335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45954.589030208335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45954.589030208335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45954.589030208335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45954.589030208335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45954.589030208335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45954.589030208335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45954.589030208335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45954.589030208335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45954.589030208335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45954.589030208335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45954.589030208335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45954.589030208335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45954.589030208335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45954.589030208335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45954.589030208335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45954.589030208335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45954.589030208335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45954.589030208335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45954.589030208335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45954.589030208335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45954.589030208335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45954.589030208335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45954.589030208335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45954.589030208335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45954.589030208335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45954.589030208335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45954.589030208335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45954.589030208335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45954.589030208335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45954.589030208335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45954.589030208335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45954.589030208335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45954.589030208335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45954.589030208335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45954.589030208335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45954.589030208335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45954.589030208335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45954.589030208335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45954.589030208335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45954.589030208335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45954.589030208335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45954.589030208335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45954.589030208335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45954.589030208335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45954.589030208335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45954.589030208335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45954.589030208335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45954.589030208335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45954.589030208335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45954.589030208335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45954.589030208335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45954.589030208335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45954.589030208335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45954.589030208335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45954.589030208335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45954.589030208335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45954.589030208335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45954.589030208335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45954.589030208335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45954.589030208335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45954.589030208335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45954.589030208335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45954.589030208335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45954.589030208335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45954.589030208335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45954.589030208335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45954.589030208335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45954.589030208335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45954.589030208335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45954.589030208335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45954.589030208335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45954.589030208335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45954.589030208335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45954.589030208335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45954.589030208335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45954.589030208335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45954.589030208335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45954.589030208335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45954.589030208335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45954.589030208335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45954.589030208335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45954.589030208335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45954.589030208335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45954.589030208335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45954.589030208335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45954.589030208335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45954.589030208335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45954.589030208335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45954.589030208335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45954.589030208335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45954.589030208335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45954.589030208335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45954.589030208335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45954.589030208335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45954.589030208335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45954.589030208335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45954.589030208335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45954.589030208335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45954.589030208335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45954.589030208335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45954.589030208335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45954.589030208335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45954.589030208335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45954.589030208335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45954.589030208335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45954.589030208335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45954.589030208335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45954.589030208335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45954.589030208335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45954.589030208335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45954.589030208335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45954.589030208335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45954.589030208335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45954.589030208335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45954.589030208335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45954.589030208335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45954.589030208335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45954.589030208335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45954.589030208335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45954.589030208335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45954.589030208335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45954.589030208335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45954.589030208335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45954.589030208335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45954.589030208335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45954.589030208335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45954.589030208335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45954.589030208335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45954.589030208335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45954.589030208335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45954.589030208335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45954.589030208335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45954.589030208335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45954.589030208335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45954.589030208335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45954.589030208335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45954.589030208335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45954.589030208335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45954.589030208335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45954.589030208335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45954.589030208335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45954.589030208335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45954.589030208335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45954.589030208335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45954.589030208335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45954.589030208335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45954.589030208335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45954.589030208335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45954.589030208335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45954.589030208335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45954.589030208335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45954.589030208335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45954.589030208335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45954.589030208335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45954.589030208335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45954.589030208335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45954.589030208335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45954.589030208335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45954.589030208335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45954.589030208335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45954.589030208335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45954.589030208335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45954.589030208335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45954.589030208335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45954.589030208335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45954.589030208335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45954.589030208335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45954.589030208335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45954.589030208335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45954.589030208335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45954.589030208335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45954.589030208335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45954.589030208335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45954.589030208335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45954.589030208335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45954.589030208335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45954.589030208335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45954.589030208335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45954.589030208335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45954.589030208335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45954.589030208335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45954.589030208335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45954.589030208335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45954.589030208335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45954.589030208335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45954.589030208335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45954.589030208335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45954.589030208335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45954.589030208335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45954.589030208335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45954.589030208335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45954.589030208335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45954.589030208335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45954.589030208335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45954.589030208335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45954.589030208335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45954.589030208335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45954.589030208335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45954.589030208335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45954.589030208335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45954.589030208335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45954.589030208335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45954.589030208335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45954.589030208335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45954.589030208335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45954.589030208335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45954.589030208335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45954.589030208335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45954.589030208335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45954.589030208335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45954.589030208335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45954.589030208335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45954.589030208335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45954.589030208335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45954.589030208335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45954.589030208335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45954.589030208335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45954.589030208335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45954.589030208335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45954.589030208335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45954.589030208335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45954.589030208335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45954.589030208335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45954.589030208335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45954.589030208335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45954.589030208335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45954.589030208335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45954.589030208335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45954.589030208335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45954.589030208335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45954.589030208335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45954.589030208335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45954.589030208335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45954.589030208335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45954.589030208335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45954.589030208335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45954.589030208335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45954.589030208335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45954.589030208335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45954.589030208335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45954.589030208335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45954.589030208335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45954.589030208335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45954.589030208335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45954.589030208335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45954.589030208335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45954.589030208335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45954.589030208335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45954.589030208335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45954.589030208335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45954.589030208335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45954.589030208335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45954.589030208335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45954.589030208335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45954.589030208335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45954.589030208335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45954.589030208335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45954.589030208335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45954.589030208335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45954.589030208335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45954.589030208335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45954.589030208335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45954.589030208335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45954.589030208335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45954.589030208335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45954.589030208335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45954.589030208335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45954.589030208335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45954.589030208335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45954.589030208335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45954.589030208335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45954.589030208335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45954.589030208335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45954.589030208335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45954.589030208335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45954.589030208335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45954.589030208335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45954.589030208335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45954.589030208335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45954.589030208335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45954.589030208335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45954.589030208335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45954.589030208335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45954.589030208335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45954.589030208335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45954.589030208335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45954.589030208335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45954.589030208335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45954.589030208335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45954.589030208335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45954.589030208335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45954.589030208335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45954.589030208335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45954.589030208335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45954.589030208335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45954.589030208335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45954.589030208335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45954.589030208335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45954.589030208335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45954.589030208335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45954.589030208335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45954.589030208335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45954.589030208335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45954.589030208335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45954.589030208335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45954.589030208335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45954.589030208335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45954.589030208335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45954.589030208335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45954.589030208335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45954.589030208335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45954.589030208335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45954.589030208335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45954.589030208335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45954.589030208335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45954.589030208335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45954.589030208335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45954.589030208335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45954.589030208335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45954.589030208335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45954.589030208335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45954.589030208335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45954.589030208335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45954.589030208335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45954.589030208335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45954.589030208335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45954.589030208335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45954.589030208335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45954.589030208335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45954.589030208335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45954.589030208335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45954.589030208335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45954.589030208335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45954.589030208335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45954.589030208335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45954.589030208335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45954.589030208335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45954.589030208335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45954.589030208335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45954.589030208335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45954.589030208335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45954.589030208335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45954.589030208335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45954.589030208335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45954.589030208335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45954.589030208335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45954.589030208335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45954.589030208335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45954.589030208335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45954.589030208335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45954.589030208335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45954.589030208335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45954.589030208335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45954.589030208335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45954.589030208335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45954.589030208335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45954.589030208335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45954.589030208335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45954.589030208335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45954.589030208335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45954.589030208335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45954.589030208335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45954.589030208335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45954.589030208335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45954.589030208335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45954.589030208335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45954.589030208335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45954.589030208335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45954.589030208335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45954.589030208335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45954.589030208335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45954.589030208335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45954.589030208335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45954.589030208335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45954.589030208335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45954.589030208335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45954.589030208335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45954.589030208335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45954.589030208335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45954.589030208335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45954.589030208335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45954.589030208335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45954.589030208335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45954.589030208335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45954.589030208335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45954.589030208335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45954.589030208335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45954.589030208335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45954.589030208335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45954.589030208335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45954.589030208335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45954.589030208335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45954.589030208335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45954.589030208335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45954.589030208335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45954.589030208335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45954.589030208335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45954.589030208335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45954.589030208335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45954.589030208335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45954.589030208335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45954.589030208335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45954.589030208335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45954.589030208335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45954.589030208335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45954.589030208335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45954.589030208335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45954.589030208335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45954.589030208335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45954.589030208335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45954.589030208335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45954.589030208335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45954.589030208335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45954.589030208335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45954.589030208335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45954.589030208335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45954.589030208335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45954.589030208335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45954.589030208335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45954.589030208335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45954.589030208335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45954.589030208335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45954.589030208335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45954.589030208335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45954.589030208335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45954.589030208335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45954.589030208335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45954.589030208335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45954.589030208335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45954.589030208335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45954.589030208335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45954.589030208335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45954.589030208335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45954.589030208335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45954.589030208335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45954.589030208335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45954.589030208335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45954.589030208335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45954.589030208335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45954.589030208335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45954.589030208335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45954.589030208335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45954.589030208335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45954.589030208335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45954.589030208335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45954.589030208335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45954.589030208335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45954.589030208335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45954.589030208335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45954.589030208335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45954.589030208335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45954.589030208335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45954.589030208335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45954.589030208335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45954.589030208335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45954.589030208335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45954.589030208335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45954.589030208335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45954.589030208335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45954.589030208335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45954.589030208335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45954.589030208335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45954.589030208335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45954.589030208335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45954.589030208335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45954.589030208335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45954.589030208335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45954.589030208335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45954.589030208335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45954.589030208335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45954.589030208335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45954.589030208335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45954.589030208335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45954.589030208335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45954.589030208335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45954.589030208335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45954.589030208335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45954.589030208335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45954.589030208335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45954.589030208335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45954.589030208335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45954.589030208335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45954.589030208335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45954.589030208335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45954.589030208335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45954.589030208335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45954.589030208335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45954.589030208335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45954.589030208335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45954.589030208335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45954.589030208335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45954.589030208335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45954.589030208335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45954.589030208335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45954.589030208335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45954.589030208335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45954.589030208335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45954.589030208335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45954.589030208335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45954.589030208335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45954.589030208335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45954.589030208335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45954.589030208335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45954.589030208335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45954.589030208335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45954.589030208335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45954.589030208335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45954.589030208335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45954.589030208335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45954.589030208335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45954.589030208335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45954.589030208335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45954.589030208335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45954.589030208335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45954.589030208335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45954.589030208335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45954.589030208335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45954.589030208335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45954.589030208335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45954.589030208335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45954.589030208335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45954.589030208335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45954.589030208335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45954.589030208335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45954.589030208335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45954.589030208335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45954.589030208335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45954.589030208335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45954.589030208335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45954.589030208335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45954.589030208335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45954.589030208335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45954.589030208335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45954.589030208335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45954.589030208335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45954.589030208335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45954.589030208335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45954.589030208335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45954.589030208335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45954.589030208335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45954.589030208335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45954.589030208335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45954.589030208335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45954.589030208335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45954.589030208335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45954.589030208335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45954.589030208335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45954.589030208335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45954.589030208335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45954.589030208335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45954.589030208335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45954.589030208335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45954.589030208335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45954.589030208335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45954.589030208335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45954.589030208335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45954.589030208335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45954.589030208335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45954.589030208335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45954.589030208335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45954.589030208335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45954.589030208335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45954.589030208335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45954.589030208335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45954.589030208335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45954.589030208335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45954.589030208335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45954.589030208335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45954.589030208335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45954.589030208335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45954.589030208335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45954.589030208335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45954.589030208335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45954.589030208335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45954.589030208335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45954.589030208335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45954.589030208335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45954.589030208335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45954.589030208335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45954.589030208335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45954.589030208335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45954.589030208335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45954.589030208335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45954.589030208335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45954.589030208335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45954.589030208335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45954.589030208335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45954.589030208335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45954.589030208335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45954.589030208335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45954.589030208335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45954.589030208335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45954.589030208335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45954.589030208335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45954.589030208335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45954.589030208335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45954.589030208335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45954.589030208335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45954.589030208335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45954.589030208335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45954.589030208335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45954.589030208335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45954.589030208335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45954.589030208335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45954.589030208335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45954.589030208335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45954.589030208335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45954.589030208335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45954.589030208335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45954.589030208335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45954.589030208335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45954.589030208335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45954.589030208335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45954.589030208335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45954.589030208335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45954.589030208335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45954.589030208335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45954.589030208335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45954.589030208335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45954.589030208335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45954.589030208335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45954.589030208335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45954.589030208335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45954.589030208335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45954.589030208335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45954.589030208335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45954.589030208335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45954.589030208335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45954.589030208335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45954.589030208335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45954.589030208335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45954.589030208335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45954.589030208335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45954.589030208335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45954.589030208335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45954.589030208335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45954.589030208335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45954.589030208335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45954.589030208335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45954.589030208335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45954.589030208335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45954.589030208335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45954.589030208335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45954.589030208335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45954.589030208335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45954.589030208335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45954.589030208335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45954.589030208335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45954.589030208335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45954.589030208335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45954.589030208335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45954.589030208335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45954.589030208335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45954.589030208335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45954.589030208335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45954.589030208335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45954.589030208335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45954.589030208335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45954.589030208335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45954.589030208335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45954.589030208335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45954.589030208335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45954.589030208335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45954.589030208335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45954.589030208335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45954.589030208335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45954.589030208335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45954.589030208335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45954.589030208335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45954.589030208335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45954.589030208335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45954.589030208335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45954.589030208335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45954.589030208335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45954.589030208335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45954.589030208335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45954.589030208335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45954.589030208335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45954.589030208335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45954.589030208335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45954.589030208335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45954.589030208335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45954.589030208335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45954.589030208335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45954.589030208335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45954.589030208335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45954.589030208335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45954.589030208335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45954.589030208335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45954.589030208335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45954.589030208335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45954.589030208335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45954.589030208335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45954.589030208335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45954.589030208335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45954.589030208335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45954.589030208335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45954.589030208335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45954.589030208335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45954.589030208335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45954.589030208335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45954.589030208335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45954.589030208335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45954.589030208335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45954.589030208335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45954.589030208335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45954.589030208335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45954.589030208335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45954.589030208335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45954.589030208335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45954.589030208335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45954.589030208335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45954.589030208335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45954.589030208335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45954.589030208335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45954.589030208335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45954.589030208335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45954.589030208335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45954.589030208335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45954.589030208335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45954.589030208335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45954.589030208335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45954.589030208335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45954.589030208335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45954.589030208335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45954.589030208335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45954.589030208335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45954.589030208335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45954.589030208335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45954.589030208335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45954.589030208335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45954.589030208335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45954.589030208335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45954.589030208335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45954.589030208335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45954.589030208335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45954.589030208335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45954.589030208335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45954.589030208335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45954.589030208335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45954.589030208335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45954.589030208335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45954.589030208335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45954.589030208335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45954.589030208335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45954.589030208335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45954.589030208335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45954.589030208335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45954.589030208335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45954.589030208335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45954.589030208335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45954.589030208335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45954.589030208335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45954.589030208335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45954.589030208335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45954.589030208335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45954.589030208335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45954.589030208335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45954.589030208335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45954.589030208335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45954.589030208335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45954.589030208335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45954.589030208335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45954.589030208335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45954.589030208335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45954.589030208335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45954.589030208335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45954.589030208335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45954.589030208335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45954.589030208335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45954.589030208335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45954.589030208335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45954.589030208335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45954.589030208335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45954.589030208335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45954.589030208335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45954.589030208335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45954.589030208335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45954.589030208335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45954.589030208335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45954.589030208335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45954.589030208335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45954.589030208335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45954.589030208335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45954.589030208335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45954.589030208335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45954.589030208335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45954.589030208335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45954.589030208335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45954.589030208335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45954.589030208335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45954.589030208335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45954.589030208335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45954.589030208335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45954.589030208335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45954.589030208335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45954.589030208335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45954.589030208335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45954.589030208335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45954.589030208335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45954.589030208335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45954.589030208335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45954.589030208335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45954.589030208335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45954.589030208335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45954.589030208335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45954.589030208335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45954.589030208335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45954.589030208335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45954.589030208335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45954.589030208335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45954.589030208335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45954.589030208335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45954.589030208335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45954.589030208335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45954.589030208335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45954.589030208335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45954.589030208335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45954.589030208335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45954.589030208335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45954.589030208335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45954.589030208335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45954.589030208335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45954.589030208335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251.10831249999319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0.95430787036457332</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0.76889120369742159</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36286</v>
      </c>
      <c r="E5" s="123" t="s">
        <v>38998</v>
      </c>
      <c r="F5" s="124"/>
      <c r="G5" s="125">
        <f ca="1">IFERROR(NOW()-F5,"")</f>
        <v>45954.589030092589</v>
      </c>
      <c r="H5" s="124"/>
      <c r="I5" s="120" t="str">
        <f>IFERROR(VLOOKUP(D5,DB!A:F,6,0),"")</f>
        <v>Generator-SG</v>
      </c>
      <c r="J5" s="120" t="str">
        <f>IFERROR(VLOOKUP(D5,DB!A:G,7,0),"")</f>
        <v>No BB Shifted</v>
      </c>
      <c r="K5" s="126" t="s">
        <v>39094</v>
      </c>
      <c r="L5" s="122" t="str">
        <f>IFERROR(VLOOKUP(D5,DB!A:I,9,0),"")</f>
        <v>Latis</v>
      </c>
    </row>
    <row r="6" spans="1:16" ht="15" customHeight="1">
      <c r="A6" s="120"/>
      <c r="B6" s="120" t="str">
        <f>IFERROR(VLOOKUP(D6,DB!A:K,11,0),"")</f>
        <v/>
      </c>
      <c r="C6" s="121"/>
      <c r="D6" s="122"/>
      <c r="E6" s="123"/>
      <c r="F6" s="124"/>
      <c r="G6" s="125">
        <f ca="1">IFERROR(NOW()-F6,"")</f>
        <v>45954.589030092589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45954.589030092589</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45954.589030092589</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45954.589030092589</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45954.589030092589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45954.589030092589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45954.589030092589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45954.589030092589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45954.589030092589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45954.589030092589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45954.589030092589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45954.589030092589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45954.589030092589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45954.589030092589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45954.589030092589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45954.589030092589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45954.589030092589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45954.589030092589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45954.589030092589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45954.589030092589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45954.589030092589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45954.589030092589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45954.589030092589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45954.589030092589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45954.589030092589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45954.589030092589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45954.589030092589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45954.589030092589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45954.589030092589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45954.589030092589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45954.589030092589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45954.589030092589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45954.589030092589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45954.589030092589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45954.589030092589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45954.589030092589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45954.589030092589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45954.589030092589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45954.589030092589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45954.589030092589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45954.589030092589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45954.589030092589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45954.589030092589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45954.589030092589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45954.589030092589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45954.589030092589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45954.589030092589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45954.589030092589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45954.589030092589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45954.589030092589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45954.589030092589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45954.589030092589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45954.589030092589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45954.589030092589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45954.589030092589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45954.589030092589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45954.589030092589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45954.589030092589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45954.589030092589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45954.589030092589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45954.589030092589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45954.589030092589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45954.589030092589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45954.589030092589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45954.589030092589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45954.589030092589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45954.589030092589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45954.589030092589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45954.589030092589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45954.589030092589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45954.589030092589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45954.589030092589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45954.589030092589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45954.589030092589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45954.589030092589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45954.589030092589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45954.589030092589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45954.589030092589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45954.589030092589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45954.589030092589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45954.589030092589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45954.589030092589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45954.589030092589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45954.589030092589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45954.589030092589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45954.589030092589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45954.589030092589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45954.589030092589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45954.589030092589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45954.589030092589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45954.589030092589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45954.589030092589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45954.589030092589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45954.589030092589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45954.589030092589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45954.589030092589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45954.589030092589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45954.589030092589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45954.589030092589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45954.589030092589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45954.589030092589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45954.589030092589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45954.589030092589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45954.589030092589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45954.589030092589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45954.589030092589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45954.589030092589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45954.589030092589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45954.589030092589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45954.589030092589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45954.589030092589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45954.589030092589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45954.589030092589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45954.589030092589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45954.589030092589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45954.589030092589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45954.589030092589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45954.589030092589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45954.589030092589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45954.589030092589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45954.589030092589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45954.589030092589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45954.589030092589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45954.589030092589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45954.589030092589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45954.589030092589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45954.589030092589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45954.589030092589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45954.589030092589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45954.589030092589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45954.589030092589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45954.589030092589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45954.589030092589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45954.589030092589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45954.589030092589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45954.589030092589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45954.589030092589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45954.589030092589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45954.589030092589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45954.589030092589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45954.589030092589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45954.589030092589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45954.589030092589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45954.589030092589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45954.589030092589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45954.589030092589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45954.589030092589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45954.589030092589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45954.589030092589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45954.589030092589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45954.589030092589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45954.589030092589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45954.589030092589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45954.589030092589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45954.589030092589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45954.589030092589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45954.589030092589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45954.589030092589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45954.589030092589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45954.589030092589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45954.589030092589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45954.589030092589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45954.589030092589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45954.589030092589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45954.589030092589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45954.589030092589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45954.589030092589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45954.589030092589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45954.589030092589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45954.589030092589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45954.589030092589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45954.589030092589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45954.589030092589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45954.589030092589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45954.589030092589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45954.589030092589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45954.589030092589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45954.589030092589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45954.589030092589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45954.589030092589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45954.589030092589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45954.589030092589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45954.589030092589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45954.589030092589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45954.589030092589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45954.589030092589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45954.589030092589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45954.589030092589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45954.589030092589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45954.589030092589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45954.589030092589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45954.589030092589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45954.589030092589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45954.589030092589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45954.589030092589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45954.589030092589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45954.589030092589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45954.589030092589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45954.589030092589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45954.589030092589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45954.589030092589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45954.589030092589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45954.589030092589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45954.589030092589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45954.589030092589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45954.589030092589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45954.589030092589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45954.589030092589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45954.589030092589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45954.589030092589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45954.589030092589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45954.589030092589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45954.589030092589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45954.589030092589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45954.589030092589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45954.589030092589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45954.589030092589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45954.589030092589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45954.589030092589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45954.589030092589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45954.589030092589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45954.589030092589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45954.589030092589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45954.589030092589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45954.589030092589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45954.589030092589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45954.589030092589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45954.589030092589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45954.589030092589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45954.589030092589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45954.589030092589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45954.589030092589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45954.589030092589</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45954.589030092589</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62.756969907401071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28.400152777772746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5.9279189814769779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0.13938888888515066</v>
      </c>
      <c r="H5" s="154">
        <v>45954.369560185187</v>
      </c>
      <c r="I5" s="153" t="str">
        <f>IFERROR(VLOOKUP(D5,DB!A:F,6,0),"")</f>
        <v>SCECO</v>
      </c>
      <c r="J5" s="153" t="str">
        <f>IFERROR(VLOOKUP(D5,DB!A:G,7,0),"")</f>
        <v>Good</v>
      </c>
      <c r="K5" s="153" t="s">
        <v>39102</v>
      </c>
      <c r="L5" s="153" t="str">
        <f>IFERROR(VLOOKUP(D5,DB!A:I,9,0),"")</f>
        <v>Latis</v>
      </c>
    </row>
    <row r="6" spans="1:13" ht="30.75">
      <c r="A6" s="153" t="s">
        <v>39103</v>
      </c>
      <c r="B6" s="153" t="str">
        <f>IFERROR(VLOOKUP(D6,DB!A:K,11,0),"")</f>
        <v>R5</v>
      </c>
      <c r="C6" s="153">
        <v>1</v>
      </c>
      <c r="D6" s="153" t="s">
        <v>38449</v>
      </c>
      <c r="E6" s="153" t="s">
        <v>38998</v>
      </c>
      <c r="F6" s="154">
        <v>45954.541539351849</v>
      </c>
      <c r="G6" s="155">
        <f ca="1">IFERROR(NOW()-F6,"")</f>
        <v>4.7490740740613546E-2</v>
      </c>
      <c r="H6" s="154">
        <v>45954.535682870373</v>
      </c>
      <c r="I6" s="153" t="str">
        <f>IFERROR(VLOOKUP(D6,DB!A:F,6,0),"")</f>
        <v>SCECO</v>
      </c>
      <c r="J6" s="153" t="str">
        <f>IFERROR(VLOOKUP(D6,DB!A:G,7,0),"")</f>
        <v>Good</v>
      </c>
      <c r="K6" s="153" t="s">
        <v>39104</v>
      </c>
      <c r="L6" s="153" t="str">
        <f>IFERROR(VLOOKUP(D6,DB!A:I,9,0),"")</f>
        <v>Latis</v>
      </c>
    </row>
    <row r="7" spans="1:13" ht="15">
      <c r="A7" s="153" t="s">
        <v>39105</v>
      </c>
      <c r="B7" s="153" t="str">
        <f>IFERROR(VLOOKUP(D7,DB!A:K,11,0),"")</f>
        <v>R5</v>
      </c>
      <c r="C7" s="153">
        <v>2</v>
      </c>
      <c r="D7" s="153" t="s">
        <v>38873</v>
      </c>
      <c r="E7" s="153" t="s">
        <v>38998</v>
      </c>
      <c r="F7" s="154">
        <v>45954.579155092593</v>
      </c>
      <c r="G7" s="155">
        <f ca="1">IFERROR(NOW()-F7,"")</f>
        <v>9.8749999961000867E-3</v>
      </c>
      <c r="H7" s="154">
        <v>45954.54515046296</v>
      </c>
      <c r="I7" s="153" t="str">
        <f>IFERROR(VLOOKUP(D7,DB!A:F,6,0),"")</f>
        <v>Generator-SG</v>
      </c>
      <c r="J7" s="153" t="str">
        <f>IFERROR(VLOOKUP(D7,DB!A:G,7,0),"")</f>
        <v>Vandalized</v>
      </c>
      <c r="K7" s="153" t="s">
        <v>39106</v>
      </c>
      <c r="L7" s="153" t="str">
        <f>IFERROR(VLOOKUP(D7,DB!A:I,9,0),"")</f>
        <v>Latis</v>
      </c>
    </row>
    <row r="8" spans="1:13" ht="15">
      <c r="A8" s="153"/>
      <c r="B8" s="153" t="str">
        <f>IFERROR(VLOOKUP(D8,DB!A:K,11,0),"")</f>
        <v/>
      </c>
      <c r="C8" s="153"/>
      <c r="D8" s="153"/>
      <c r="E8" s="153"/>
      <c r="F8" s="154"/>
      <c r="G8" s="155">
        <f ca="1">IFERROR(NOW()-F8,"")</f>
        <v>45954.589030092589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45954.589030092589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45954.589030092589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45954.589030092589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45954.589030092589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45954.589030092589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45954.589030092589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45954.589030092589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45954.589030092589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45954.589030092589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45954.589030092589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45954.589030092589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45954.589030092589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45954.589030092589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45954.589030092589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45954.589030092589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45954.589030092589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45954.589030092589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45954.589030092589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45954.589030092589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45954.589030092589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45954.589030092589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45954.589030092589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45954.589030092589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45954.589030092589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45954.589030092589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45954.589030092589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45954.589030092589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45954.589030092589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45954.589030092589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45954.589030092589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45954.589030092589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45954.589030092589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45954.589030092589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45954.589030092589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45954.589030092589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45954.589030092589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45954.589030092589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45954.589030092589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45954.589030092589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45954.589030092589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45954.589030092589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45954.589030092589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45954.589030092589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45954.589030092589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45954.589030092589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45954.589030092589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45954.589030092589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45954.589030092589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45954.589030092589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45954.589030092589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45954.589030092589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45954.589030092589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45954.589030092589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45954.589030092589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45954.589030092589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45954.589030092589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45954.589030092589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45954.589030092589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45954.589030092589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45954.589030092589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45954.589030092589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45954.589030092589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45954.589030092589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45954.589030092589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45954.589030092589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45954.589030092589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45954.589030092589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45954.589030092589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45954.589030092589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45954.589030092589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45954.589030092589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45954.589030092589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45954.589030092589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45954.589030092589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45954.589030092589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45954.589030092589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45954.589030092589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45954.589030092589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45954.589030092589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45954.589030092589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45954.589030092589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45954.589030092589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45954.589030092589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45954.589030092589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45954.589030092589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45954.589030092589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45954.589030092589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45954.589030092589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45954.589030092589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45954.589030092589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45954.589030092589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45954.589030092589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45954.589030092589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45954.589030092589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45954.589030092589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45954.589030092589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45954.589030092589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45954.589030092589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45954.589030092589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45954.589030092589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45954.589030092589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45954.589030092589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45954.589030092589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45954.589030092589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45954.589030092589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45954.589030092589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45954.589030092589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45954.589030092589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45954.589030092589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45954.589030092589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45954.589030092589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45954.589030092589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45954.589030092589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45954.589030092589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45954.589030092589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45954.589030092589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45954.589030092589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45954.589030092589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45954.589030092589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45954.589030092589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45954.589030092589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45954.589030092589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45954.589030092589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45954.589030092589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45954.589030092589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45954.589030092589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45954.589030092589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45954.589030092589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45954.589030092589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45954.589030092589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45954.589030092589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45954.589030092589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45954.589030092589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45954.589030092589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45954.589030092589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45954.589030092589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45954.589030092589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45954.589030092589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45954.589030092589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45954.589030092589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45954.589030092589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45954.589030092589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45954.589030092589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45954.589030092589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45954.589030092589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45954.589030092589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45954.589030092589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45954.589030092589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45954.589030092589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45954.589030092589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45954.589030092589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45954.589030092589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45954.589030092589</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45954.589030092589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45954.589030092589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45954.589030092589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45954.589030092589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45954.589030092589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45954.589030092589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45954.589030092589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45954.589030092589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45954.589030092589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45954.589030092589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45954.589030092589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45954.589030092589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45954.589030092589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45954.589030092589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45954.589030092589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45954.589030092589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45954.589030092589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45954.589030092589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45954.589030092589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45954.589030092589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45954.589030092589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45954.589030092589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45954.589030092589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45954.589030092589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45954.589030092589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45954.589030092589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45954.589030092589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45954.589030092589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45954.589030092589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45954.589030092589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45954.589030092589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45954.589030092589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45954.589030092589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45954.589030092589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45954.589030092589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45954.589030092589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45954.589030092589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45954.589030092589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45954.589030092589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45954.589030092589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45954.589030092589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45954.589030092589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45954.589030092589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45954.589030092589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45954.589030092589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45954.589030092589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45954.589030092589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45954.589030092589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45954.589030092589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45954.589030092589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45954.589030092589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45954.589030092589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45954.589030092589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45954.589030092589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45954.589030092589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45954.589030092589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45954.589030092589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45954.589030092589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45954.589030092589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45954.589030092589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45954.589030092589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45954.589030092589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45954.589030092589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45954.589030092589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45954.589030092589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45954.589030092589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45954.589030092589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45954.589030092589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45954.589030092589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45954.589030092589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45954.589030092589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45954.589030092589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45954.589030092589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45954.589030092589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45954.589030092589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45954.589030092589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45954.589030092589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45954.589030092589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45954.589030092589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45954.589030092589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45954.589030092589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45954.589030092589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45954.589030092589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45954.589030092589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45954.589030092589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45954.589030092589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45954.589030092589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45954.589030092589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45954.589030092589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45954.589030092589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45954.589030092589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45954.589030092589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45954.589030092589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45954.589030092589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45954.589030092589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45954.589030092589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45954.589030092589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45954.589030092589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45954.589030092589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45954.589030092589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45954.589030092589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45954.589030092589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45954.589030092589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45954.589030092589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45954.589030092589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45954.589030092589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45954.589030092589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45954.589030092589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45954.589030092589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45954.589030092589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45954.589030092589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45954.589030092589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45954.589030092589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45954.589030092589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45954.589030092589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45954.589030092589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45954.589030092589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45954.589030092589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45954.589030092589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45954.589030092589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45954.589030092589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45954.589030092589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45954.589030092589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45954.589030092589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45954.589030092589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45954.589030092589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45954.589030092589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45954.589030092589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45954.589030092589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45954.589030092589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45954.589030092589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45954.589030092589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45954.589030092589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45954.589030092589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45954.589030092589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45954.589030092589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45954.589030092589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45954.589030092589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45954.589030092589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45954.589030092589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45954.589030092589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45954.589030092589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45954.589030092589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45954.589030092589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45954.589030092589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45954.589030092589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45954.589030092589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45954.589030092589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45954.589030092589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45954.589030092589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45954.589030092589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45954.589030092589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45954.589030092589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45954.589030092589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45954.589030092589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45954.589030092589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45954.589030092589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45954.589030092589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45954.589030092589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45954.589030092589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45954.589030092589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45954.589030092589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45954.589030092589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45954.589030092589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45954.589030092589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45954.589030092589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45954.589030092589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45954.589030092589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45954.589030092589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45954.589030092589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45954.589030092589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45954.589030092589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45954.589030092589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45954.589030092589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45954.589030092589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45954.589030092589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45954.589030092589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45954.589030092589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45954.589030092589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45954.589030092589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45954.589030092589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45954.589030092589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45954.589030092589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45954.589030092589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45954.589030092589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45954.589030092589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45954.589030092589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45954.589030092589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45954.589030092589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45954.589030092589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45954.589030092589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45954.589030092589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45954.589030092589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45954.589030092589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45954.589030092589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45954.589030092589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45954.589030092589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45954.589030092589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45954.589030092589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45954.589030092589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45954.589030092589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45954.589030092589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45954.589030092589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45954.589030092589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45954.589030092589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45954.589030092589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45954.589030092589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45954.589030092589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45954.589030092589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45954.589030092589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45954.589030092589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45954.589030092589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45954.589030092589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45954.589030092589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45954.589030092589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45954.589030092589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45954.589030092589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45954.589030092589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45954.589030092589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45954.589030092589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45954.589030092589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45954.589030092589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45954.589030092589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45954.589030092589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45954.589030092589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45954.589030092589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45954.589030092589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45954.589030092589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45954.589030092589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45954.589030092589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45954.589030092589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45954.589030092589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45954.589030092589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45954.589030092589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45954.589030092589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45954.589030092589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45954.589030092589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45954.589030092589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45954.589030092589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45954.589030092589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45954.589030092589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45954.589030092589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45954.589030092589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45954.589030092589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45954.589030092589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45954.589030092589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45954.589030092589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45954.589030092589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45954.589030092589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45954.589030092589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45954.589030092589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45954.589030092589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45954.589030092589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45954.589030092589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45954.589030092589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45954.589030092589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45954.589030092589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45954.589030092589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45954.589030092589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45954.589030092589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45954.589030092589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45954.589030092589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45954.589030092589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45954.589030092589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45954.589030092589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45954.589030092589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45954.589030092589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45954.589030092589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45954.589030092589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45954.589030092589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45954.589030092589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45954.589030092589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45954.589030092589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45954.589030092589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45954.589030092589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45954.589030092589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45954.589030092589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45954.589030092589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45954.589030092589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45954.589030092589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45954.589030092589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45954.589030092589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45954.589030092589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45954.589030092589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45954.589030092589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45954.589030092589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45954.589030092589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45954.589030092589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45954.589030092589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45954.589030092589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45954.589030092589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45954.589030092589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45954.589030092589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45954.589030092589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45954.589030092589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45954.589030092589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45954.589030092589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45954.589030092589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45954.589030092589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45954.589030092589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45954.589030092589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45954.589030092589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45954.589030092589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45954.589030092589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45954.589030092589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45954.589030092589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45954.589030092589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45954.589030092589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45954.589030092589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45954.589030092589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45954.589030092589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45954.589030092589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45954.589030092589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45954.589030092589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45954.589030092589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45954.589030092589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45954.589030092589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45954.589030092589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45954.589030092589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45954.589030092589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45954.589030092589</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45954.589030092589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45954.589030092589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45954.589030092589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45954.589030092589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45954.589030092589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45954.589030092589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45954.589030092589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45954.589030092589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45954.589030092589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45954.589030092589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45954.589030092589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45954.589030092589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45954.589030092589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45954.589030092589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45954.589030092589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45954.589030092589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45954.589030092589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45954.589030092589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45954.589030092589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45954.589030092589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45954.589030092589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45954.589030092589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45954.589030092589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45954.589030092589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45954.589030092589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45954.589030092589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45954.589030092589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45954.589030092589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45954.589030092589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45954.589030092589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45954.589030092589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45954.589030092589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45954.589030092589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45954.589030092589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45954.589030092589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45954.589030092589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45954.589030092589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45954.589030092589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45954.589030092589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45954.589030092589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45954.589030092589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45954.589030092589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45954.589030092589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45954.589030092589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45954.589030092589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45954.589030092589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45954.589030092589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45954.589030092589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45954.589030092589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45954.589030092589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45954.589030092589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45954.589030092589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45954.589030092589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45954.589030092589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45954.589030092589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45954.589030092589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45954.589030092589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45954.589030092589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45954.589030092589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45954.589030092589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45954.589030092589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45954.589030092589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45954.589030092589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45954.589030092589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45954.589030092589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45954.589030092589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45954.589030092589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45954.589030092589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45954.589030092589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45954.589030092589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45954.589030092589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45954.589030092589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45954.589030092589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45954.589030092589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45954.589030092589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45954.589030092589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45954.589030092589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45954.589030092589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45954.589030092589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45954.589030092589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45954.589030092589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45954.589030092589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45954.589030092589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45954.589030092589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45954.589030092589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45954.589030092589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45954.589030092589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45954.589030092589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45954.589030092589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45954.589030092589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45954.589030092589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45954.589030092589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45954.589030092589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45954.589030092589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45954.589030092589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45954.589030092589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45954.589030092589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45954.589030092589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45954.589030092589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45954.589030092589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45954.589030092589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45954.589030092589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45954.589030092589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45954.589030092589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45954.589030092589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45954.589030092589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45954.589030092589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45954.589030092589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45954.589030092589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45954.589030092589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45954.589030092589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45954.589030092589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45954.589030092589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45954.589030092589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45954.589030092589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45954.589030092589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45954.589030092589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45954.589030092589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45954.589030092589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45954.589030092589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45954.589030092589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45954.589030092589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45954.589030092589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45954.589030092589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45954.589030092589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45954.589030092589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45954.589030092589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45954.589030092589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45954.589030092589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45954.589030092589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45954.589030092589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45954.589030092589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45954.589030092589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45954.589030092589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45954.589030092589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45954.589030092589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45954.589030092589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45954.589030092589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45954.589030092589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45954.589030092589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45954.589030092589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45954.589030092589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45954.589030092589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45954.589030092589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45954.589030092589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45954.589030092589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45954.589030092589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2025-10-24T11:10:20Z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