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95" documentId="120_S{2AC9BD13-BADA-5192-A53E-5A8FF88502F6}" xr6:coauthVersionLast="47" xr6:coauthVersionMax="47" xr10:uidLastSave="{E201B7B7-FA91-4805-806C-97CD1761C9C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<sst xmlns="http://schemas.openxmlformats.org/spreadsheetml/2006/main" count="180270" uniqueCount="39118">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</sst>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309.34705520833086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45972.295481134257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45972.295481134257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45972.295481134257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45972.295481134257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45972.295481134257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45972.295481134257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45972.295481134257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45972.295481134257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45972.295481134257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45972.295481134257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45972.295481134257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45972.295481134257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45972.295481134257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45972.295481134257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45972.295481134257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45972.295481134257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45972.295481134257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45972.295481134257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45972.295481134257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45972.295481134257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45972.295481134257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45972.295481134257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45972.295481134257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45972.295481134257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45972.295481134257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45972.295481134257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45972.295481134257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45972.295481134257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45972.295481134257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45972.295481134257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45972.295481134257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45972.295481134257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45972.295481134257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45972.295481134257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45972.295481134257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45972.295481134257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45972.295481134257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45972.295481134257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45972.295481134257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45972.295481134257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45972.295481134257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45972.295481134257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45972.295481134257</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45972.295481134257</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tabSelected="1" workbookViewId="0">
      <selection activeCell="F10" sqref="F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147.29564317129552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1" ca="1" si="1">IFERROR(NOW()-F4,"-")</f>
        <v>45972.295481134257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45972.295481134257</v>
      </c>
      <c r="H5" s="104"/>
      <c r="I5" s="18" t="str">
        <f>IFERROR(VLOOKUP(D5,DB!A:F,6,0),"")</f>
        <v/>
      </c>
      <c r="J5" s="18" t="str">
        <f>IFERROR(VLOOKUP(D5,DB!A:G,7,0),"")</f>
        <v/>
      </c>
      <c r="K5" s="19" t="s">
        <v>39105</v>
      </c>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45972.295481134257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45972.295481134257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45972.295481134257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45972.295481134257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45972.295481134257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45972.295481134257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45972.295481134257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45972.295481134257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45972.295481134257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45972.295481134257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45972.295481134257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45972.295481134257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45972.295481134257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45972.295481134257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45972.295481134257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45972.295481134257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45972.295481134257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45972.295481134257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45972.295481134257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45972.295481134257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45972.295481134257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45972.295481134257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45972.295481134257</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45972.295481134257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45972.295481134257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45972.295481134257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45972.295481134257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45972.295481134257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45972.295481134257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45972.295481134257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45972.295481134257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45972.295481134257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45972.295481134257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45972.295481134257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45972.295481134257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45972.295481134257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45972.295481134257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45972.295481134257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45972.295481134257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45972.295481134257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45972.295481134257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45972.295481134257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45972.295481134257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45972.295481134257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45972.295481134257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45972.295481134257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45972.295481134257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45972.295481134257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45972.295481134257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45972.295481134257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45972.295481134257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45972.295481134257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45972.295481134257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45972.295481134257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45972.295481134257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45972.295481134257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45972.295481134257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45972.295481134257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45972.295481134257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45972.295481134257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45972.295481134257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45972.295481134257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45972.295481134257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45972.295481134257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45972.295481134257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45972.295481134257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45972.295481134257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45972.295481134257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45972.295481134257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45972.295481134257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45972.295481134257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45972.295481134257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45972.295481134257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45972.295481134257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45972.295481134257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45972.295481134257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45972.295481134257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45972.295481134257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45972.295481134257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45972.295481134257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45972.295481134257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45972.295481134257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45972.295481134257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45972.295481134257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45972.295481134257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45972.295481134257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45972.295481134257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45972.295481134257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45972.295481134257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45972.295481134257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45972.295481134257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45972.295481134257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45972.295481134257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45972.295481134257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45972.295481134257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45972.295481134257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45972.295481134257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45972.295481134257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45972.295481134257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45972.295481134257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45972.295481134257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45972.295481134257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45972.295481134257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45972.295481134257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45972.295481134257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45972.295481134257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45972.295481134257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45972.295481134257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45972.295481134257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45972.295481134257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45972.295481134257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45972.295481134257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45972.295481134257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45972.295481134257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45972.295481134257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45972.295481134257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45972.295481134257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45972.295481134257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45972.295481134257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45972.295481134257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45972.295481134257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45972.295481134257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45972.295481134257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45972.295481134257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45972.295481134257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45972.295481134257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45972.295481134257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45972.295481134257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45972.295481134257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45972.295481134257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45972.295481134257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45972.295481134257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45972.295481134257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45972.295481134257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45972.295481134257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45972.295481134257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45972.295481134257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45972.295481134257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45972.295481134257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45972.295481134257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45972.295481134257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45972.295481134257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45972.295481134257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45972.295481134257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45972.295481134257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45972.295481134257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45972.295481134257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45972.295481134257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45972.295481134257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45972.295481134257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45972.295481134257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45972.295481134257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45972.295481134257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45972.295481134257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45972.295481134257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45972.295481134257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45972.295481134257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45972.295481134257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45972.295481134257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45972.295481134257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45972.295481134257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45972.295481134257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45972.295481134257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45972.295481134257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45972.295481134257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45972.295481134257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45972.295481134257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45972.295481134257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45972.295481134257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45972.295481134257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45972.295481134257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45972.295481134257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45972.295481134257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45972.295481134257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45972.295481134257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45972.295481134257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45972.295481134257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45972.295481134257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45972.295481134257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45972.295481134257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45972.295481134257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45972.295481134257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45972.295481134257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45972.295481134257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45972.295481134257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45972.295481134257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45972.295481134257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45972.295481134257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45972.295481134257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45972.295481134257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45972.295481134257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45972.295481134257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45972.295481134257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45972.295481134257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45972.295481134257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45972.295481134257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45972.295481134257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45972.295481134257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45972.295481134257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45972.295481134257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45972.295481134257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45972.295481134257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45972.295481134257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45972.295481134257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45972.295481134257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45972.295481134257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45972.295481134257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45972.295481134257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45972.295481134257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45972.295481134257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45972.295481134257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45972.295481134257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45972.295481134257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45972.295481134257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45972.295481134257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45972.295481134257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45972.295481134257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45972.295481134257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45972.295481134257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45972.295481134257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45972.295481134257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45972.295481134257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45972.295481134257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45972.295481134257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45972.295481134257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45972.295481134257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45972.295481134257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45972.295481134257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45972.295481134257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45972.295481134257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45972.295481134257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45972.295481134257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45972.295481134257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45972.295481134257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45972.295481134257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45972.295481134257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45972.295481134257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45972.295481134257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45972.295481134257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45972.295481134257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45972.295481134257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45972.295481134257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45972.295481134257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45972.295481134257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45972.295481134257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45972.295481134257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45972.295481134257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45972.295481134257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45972.295481134257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45972.295481134257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45972.295481134257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45972.295481134257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45972.295481134257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45972.295481134257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45972.295481134257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45972.295481134257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45972.295481134257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45972.295481134257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45972.295481134257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45972.295481134257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45972.295481134257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45972.295481134257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45972.295481134257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45972.295481134257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45972.295481134257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45972.295481134257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45972.295481134257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45972.295481134257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45972.295481134257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45972.295481134257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45972.295481134257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45972.295481134257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45972.295481134257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45972.295481134257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45972.295481134257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45972.295481134257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45972.295481134257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45972.295481134257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45972.295481134257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45972.295481134257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45972.295481134257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45972.295481134257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45972.295481134257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45972.295481134257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45972.295481134257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45972.295481134257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45972.295481134257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45972.295481134257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45972.295481134257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45972.295481134257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45972.295481134257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45972.295481134257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45972.295481134257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45972.295481134257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45972.295481134257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45972.295481134257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45972.295481134257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45972.295481134257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45972.295481134257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45972.295481134257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45972.295481134257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45972.295481134257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45972.295481134257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45972.295481134257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45972.295481134257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45972.295481134257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45972.295481134257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45972.295481134257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45972.295481134257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45972.295481134257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45972.295481134257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45972.295481134257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45972.295481134257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45972.295481134257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45972.295481134257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45972.295481134257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45972.295481134257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45972.295481134257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45972.295481134257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45972.295481134257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45972.295481134257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45972.295481134257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45972.295481134257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45972.295481134257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45972.295481134257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45972.295481134257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45972.295481134257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45972.295481134257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45972.295481134257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45972.295481134257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45972.295481134257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45972.295481134257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45972.295481134257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45972.295481134257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45972.295481134257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45972.295481134257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45972.295481134257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45972.295481134257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45972.295481134257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45972.295481134257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45972.295481134257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45972.295481134257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45972.295481134257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45972.295481134257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45972.295481134257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45972.295481134257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45972.295481134257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45972.295481134257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45972.295481134257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45972.295481134257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45972.295481134257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45972.295481134257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45972.295481134257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45972.295481134257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45972.295481134257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45972.295481134257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45972.295481134257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45972.295481134257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45972.295481134257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45972.295481134257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45972.295481134257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45972.295481134257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45972.295481134257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45972.295481134257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45972.295481134257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45972.295481134257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45972.295481134257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45972.295481134257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45972.295481134257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45972.295481134257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45972.295481134257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45972.295481134257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45972.295481134257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45972.295481134257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45972.295481134257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45972.295481134257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45972.295481134257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45972.295481134257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45972.295481134257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45972.295481134257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45972.295481134257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45972.295481134257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45972.295481134257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45972.295481134257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45972.295481134257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45972.295481134257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45972.295481134257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45972.295481134257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45972.295481134257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45972.295481134257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45972.295481134257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45972.295481134257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45972.295481134257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45972.295481134257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45972.295481134257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45972.295481134257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45972.295481134257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45972.295481134257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45972.295481134257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45972.295481134257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45972.295481134257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45972.295481134257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45972.295481134257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45972.295481134257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45972.295481134257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45972.295481134257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45972.295481134257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45972.295481134257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45972.295481134257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45972.295481134257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45972.295481134257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45972.295481134257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45972.295481134257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45972.295481134257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45972.295481134257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45972.295481134257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45972.295481134257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45972.295481134257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45972.295481134257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45972.295481134257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45972.295481134257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45972.295481134257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45972.295481134257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45972.295481134257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45972.295481134257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45972.295481134257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45972.295481134257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45972.295481134257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45972.295481134257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45972.295481134257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45972.295481134257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45972.295481134257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45972.295481134257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45972.295481134257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45972.295481134257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45972.295481134257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45972.295481134257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45972.295481134257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45972.295481134257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45972.295481134257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45972.295481134257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45972.295481134257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45972.295481134257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45972.295481134257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45972.295481134257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45972.295481134257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45972.295481134257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45972.295481134257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45972.295481134257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45972.295481134257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45972.295481134257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45972.295481134257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45972.295481134257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45972.295481134257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45972.295481134257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45972.295481134257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45972.295481134257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45972.295481134257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45972.295481134257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45972.295481134257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45972.295481134257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45972.295481134257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45972.295481134257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45972.295481134257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45972.295481134257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45972.295481134257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45972.295481134257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45972.295481134257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45972.295481134257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45972.295481134257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45972.295481134257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45972.295481134257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45972.295481134257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45972.295481134257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45972.295481134257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45972.295481134257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45972.295481134257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45972.295481134257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45972.295481134257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45972.295481134257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45972.295481134257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45972.295481134257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45972.295481134257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45972.295481134257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45972.295481134257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45972.295481134257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45972.295481134257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45972.295481134257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45972.295481134257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45972.295481134257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45972.295481134257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45972.295481134257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45972.295481134257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45972.295481134257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45972.295481134257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45972.295481134257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45972.295481134257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45972.295481134257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45972.295481134257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45972.295481134257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45972.295481134257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45972.295481134257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45972.295481134257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45972.295481134257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45972.295481134257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45972.295481134257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45972.295481134257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45972.295481134257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45972.295481134257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45972.295481134257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45972.295481134257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45972.295481134257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45972.295481134257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45972.295481134257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45972.295481134257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45972.295481134257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45972.295481134257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45972.295481134257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45972.295481134257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45972.295481134257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45972.295481134257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45972.295481134257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45972.295481134257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45972.295481134257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45972.295481134257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45972.295481134257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45972.295481134257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45972.295481134257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45972.295481134257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45972.295481134257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45972.295481134257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45972.295481134257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45972.295481134257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45972.295481134257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45972.295481134257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45972.295481134257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45972.295481134257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45972.295481134257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45972.295481134257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45972.295481134257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45972.295481134257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45972.295481134257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45972.295481134257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45972.295481134257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45972.295481134257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45972.295481134257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45972.295481134257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45972.295481134257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45972.295481134257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45972.295481134257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45972.295481134257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45972.295481134257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45972.295481134257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45972.295481134257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45972.295481134257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45972.295481134257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45972.295481134257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45972.295481134257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45972.295481134257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45972.295481134257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45972.295481134257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45972.295481134257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45972.295481134257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45972.295481134257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45972.295481134257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45972.295481134257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45972.295481134257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45972.295481134257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45972.295481134257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45972.295481134257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45972.295481134257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45972.295481134257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45972.295481134257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45972.295481134257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45972.295481134257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45972.295481134257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45972.295481134257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45972.295481134257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45972.295481134257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45972.295481134257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45972.295481134257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45972.295481134257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45972.295481134257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45972.295481134257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45972.295481134257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45972.295481134257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45972.295481134257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45972.295481134257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45972.295481134257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45972.295481134257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45972.295481134257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45972.295481134257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45972.295481134257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45972.295481134257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45972.295481134257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45972.295481134257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45972.295481134257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45972.295481134257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45972.295481134257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45972.295481134257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45972.295481134257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45972.295481134257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45972.295481134257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45972.295481134257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45972.295481134257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45972.295481134257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45972.295481134257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45972.295481134257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45972.295481134257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45972.295481134257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45972.295481134257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45972.295481134257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45972.295481134257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45972.295481134257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45972.295481134257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45972.295481134257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45972.295481134257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45972.295481134257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45972.295481134257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45972.295481134257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45972.295481134257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45972.295481134257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45972.295481134257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45972.295481134257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45972.295481134257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45972.295481134257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45972.295481134257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45972.295481134257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45972.295481134257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45972.295481134257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45972.295481134257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45972.295481134257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45972.295481134257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45972.295481134257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45972.295481134257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45972.295481134257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45972.295481134257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45972.295481134257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45972.295481134257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45972.295481134257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45972.295481134257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45972.295481134257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45972.295481134257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45972.295481134257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45972.295481134257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45972.295481134257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45972.295481134257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45972.295481134257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45972.295481134257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45972.295481134257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45972.295481134257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45972.295481134257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45972.295481134257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45972.295481134257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45972.295481134257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45972.295481134257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45972.295481134257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45972.295481134257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45972.295481134257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45972.295481134257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45972.295481134257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45972.295481134257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45972.295481134257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45972.295481134257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45972.295481134257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45972.295481134257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45972.295481134257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45972.295481134257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45972.295481134257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45972.295481134257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45972.295481134257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45972.295481134257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45972.295481134257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45972.295481134257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45972.295481134257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45972.295481134257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45972.295481134257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45972.295481134257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45972.295481134257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45972.295481134257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45972.295481134257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45972.295481134257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45972.295481134257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45972.295481134257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45972.295481134257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45972.295481134257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45972.295481134257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45972.295481134257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45972.295481134257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45972.295481134257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45972.295481134257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45972.295481134257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45972.295481134257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45972.295481134257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45972.295481134257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45972.295481134257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45972.295481134257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45972.295481134257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45972.295481134257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45972.295481134257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45972.295481134257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45972.295481134257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45972.295481134257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45972.295481134257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45972.295481134257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45972.295481134257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45972.295481134257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45972.295481134257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45972.295481134257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45972.295481134257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45972.295481134257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45972.295481134257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45972.295481134257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45972.295481134257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45972.295481134257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45972.295481134257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45972.295481134257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45972.295481134257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45972.295481134257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45972.295481134257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45972.295481134257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45972.295481134257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45972.295481134257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45972.295481134257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45972.295481134257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45972.295481134257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45972.295481134257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45972.295481134257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45972.295481134257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45972.295481134257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45972.295481134257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45972.295481134257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45972.295481134257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45972.295481134257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45972.295481134257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45972.295481134257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45972.295481134257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45972.295481134257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45972.295481134257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45972.295481134257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45972.295481134257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45972.295481134257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45972.295481134257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45972.295481134257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45972.295481134257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45972.295481134257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45972.295481134257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45972.295481134257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45972.295481134257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45972.295481134257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45972.295481134257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45972.295481134257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45972.295481134257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45972.295481134257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45972.295481134257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45972.295481134257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45972.295481134257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45972.295481134257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45972.295481134257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45972.295481134257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45972.295481134257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45972.295481134257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45972.295481134257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45972.295481134257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45972.295481134257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45972.295481134257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45972.295481134257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45972.295481134257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45972.295481134257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45972.295481134257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45972.295481134257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45972.295481134257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45972.295481134257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45972.295481134257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45972.295481134257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45972.295481134257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45972.295481134257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45972.295481134257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45972.295481134257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45972.295481134257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45972.295481134257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45972.295481134257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45972.295481134257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45972.295481134257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45972.295481134257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45972.295481134257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45972.295481134257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45972.295481134257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45972.295481134257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45972.295481134257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45972.295481134257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45972.295481134257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45972.295481134257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45972.295481134257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45972.295481134257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45972.295481134257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45972.295481134257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45972.295481134257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45972.295481134257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45972.295481134257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45972.295481134257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45972.295481134257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45972.295481134257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45972.295481134257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45972.295481134257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45972.295481134257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45972.295481134257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45972.295481134257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45972.295481134257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45972.295481134257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45972.295481134257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45972.295481134257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45972.295481134257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45972.295481134257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45972.295481134257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45972.295481134257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45972.295481134257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45972.295481134257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45972.295481134257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45972.295481134257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45972.295481134257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45972.295481134257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45972.295481134257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45972.295481134257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45972.295481134257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45972.295481134257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45972.295481134257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45972.295481134257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45972.295481134257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45972.295481134257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45972.295481134257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45972.295481134257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45972.295481134257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45972.295481134257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45972.295481134257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45972.295481134257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45972.295481134257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45972.295481134257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45972.295481134257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45972.295481134257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45972.295481134257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45972.295481134257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45972.295481134257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45972.295481134257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45972.295481134257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45972.295481134257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45972.295481134257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45972.295481134257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45972.295481134257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45972.295481134257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45972.295481134257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45972.295481134257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45972.295481134257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45972.295481134257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45972.295481134257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45972.295481134257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45972.295481134257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45972.295481134257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45972.295481134257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45972.295481134257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45972.295481134257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45972.295481134257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45972.295481134257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45972.295481134257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45972.295481134257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45972.295481134257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45972.295481134257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45972.295481134257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45972.295481134257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45972.295481134257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45972.295481134257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45972.295481134257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45972.295481134257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45972.295481134257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45972.295481134257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45972.295481134257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45972.295481134257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45972.295481134257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45972.295481134257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45972.295481134257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45972.295481134257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45972.295481134257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45972.295481134257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45972.295481134257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45972.295481134257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45972.295481134257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45972.295481134257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45972.295481134257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45972.295481134257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45972.295481134257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45972.295481134257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45972.295481134257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45972.295481134257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45972.295481134257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45972.295481134257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45972.295481134257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45972.295481134257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45972.295481134257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45972.295481134257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45972.295481134257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45972.295481134257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45972.295481134257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45972.295481134257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45972.295481134257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45972.295481134257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45972.295481134257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45972.295481134257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45972.295481134257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45972.295481134257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45972.295481134257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45972.295481134257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45972.295481134257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45972.295481134257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45972.295481134257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45972.295481134257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45972.295481134257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45972.295481134257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45972.295481134257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45972.295481134257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45972.295481134257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45972.295481134257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45972.295481134257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45972.295481134257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45972.295481134257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45972.295481134257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45972.295481134257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45972.295481134257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45972.295481134257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45972.295481134257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45972.295481134257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45972.295481134257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45972.295481134257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45972.295481134257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45972.295481134257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45972.295481134257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45972.295481134257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45972.295481134257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45972.295481134257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45972.295481134257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45972.295481134257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45972.295481134257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45972.295481134257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45972.295481134257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45972.295481134257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45972.295481134257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45972.295481134257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45972.295481134257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45972.295481134257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45972.295481134257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45972.295481134257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45972.295481134257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45972.295481134257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45972.295481134257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45972.295481134257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45972.295481134257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45972.295481134257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45972.295481134257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45972.295481134257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45972.295481134257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45972.295481134257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45972.295481134257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45972.295481134257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45972.295481134257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45972.295481134257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45972.295481134257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45972.295481134257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45972.295481134257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45972.295481134257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45972.295481134257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45972.295481134257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45972.295481134257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45972.295481134257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45972.295481134257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45972.295481134257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45972.295481134257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45972.295481134257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45972.295481134257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45972.295481134257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45972.295481134257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45972.295481134257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45972.295481134257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45972.295481134257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45972.295481134257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45972.295481134257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45972.295481134257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45972.295481134257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45972.295481134257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45972.295481134257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45972.295481134257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45972.295481134257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45972.295481134257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45972.295481134257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45972.295481134257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45972.295481134257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45972.295481134257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45972.295481134257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45972.295481134257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45972.295481134257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45972.295481134257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45972.295481134257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45972.295481134257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45972.295481134257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45972.295481134257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45972.295481134257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45972.295481134257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45972.295481134257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45972.295481134257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45972.295481134257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45972.295481134257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45972.295481134257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45972.295481134257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45972.295481134257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45972.295481134257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45972.295481134257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45972.295481134257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45972.295481134257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45972.295481134257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45972.295481134257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45972.295481134257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45972.295481134257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45972.295481134257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45972.295481134257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45972.295481134257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45972.295481134257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45972.295481134257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45972.295481134257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45972.295481134257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45972.295481134257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45972.295481134257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45972.295481134257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45972.295481134257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45972.295481134257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45972.295481134257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45972.295481134257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45972.295481134257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45972.295481134257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45972.295481134257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45972.295481134257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45972.295481134257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45972.295481134257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45972.295481134257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45972.295481134257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45972.295481134257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45972.295481134257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45972.295481134257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45972.295481134257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45972.295481134257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45972.295481134257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45972.295481134257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45972.295481134257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45972.295481134257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45972.295481134257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45972.295481134257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45972.295481134257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45972.295481134257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45972.295481134257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45972.295481134257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45972.295481134257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45972.295481134257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45972.295481134257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45972.295481134257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45972.295481134257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45972.295481134257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45972.295481134257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45972.295481134257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45972.295481134257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45972.295481134257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45972.295481134257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45972.295481134257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45972.295481134257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45972.295481134257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268.8147635416608</v>
      </c>
      <c r="H2" s="96">
        <v>45703.474768518521</v>
      </c>
      <c r="I2" s="96" t="str">
        <f>IFERROR(VLOOKUP(D2,DB!A:F,6,0),"")</f>
        <v>SCECO</v>
      </c>
      <c r="J2" s="96" t="str">
        <f>IFERROR(VLOOKUP(D2,DB!A:G,7,0),"")</f>
        <v>Dead</v>
      </c>
      <c r="K2" s="98" t="s">
        <v>39107</v>
      </c>
      <c r="L2" s="92" t="str">
        <f>IFERROR(VLOOKUP(D2,DB!A:I,9,0),"")</f>
        <v>Latis</v>
      </c>
    </row>
    <row r="3" spans="1:16" ht="15" customHeight="1">
      <c r="A3" s="135"/>
      <c r="B3" s="135" t="str">
        <f>IFERROR(VLOOKUP(D3,DB!A:K,11,0),"")</f>
        <v/>
      </c>
      <c r="C3" s="94"/>
      <c r="D3" s="92"/>
      <c r="E3" s="95"/>
      <c r="F3" s="96"/>
      <c r="G3" s="97">
        <f ca="1">IFERROR(NOW()-F3,"")</f>
        <v>45972.295481134257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45972.295481134257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45972.295481134257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45972.295481134257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45972.295481134257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45972.295481134257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45972.295481134257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45972.295481134257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45972.295481134257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45972.295481134257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45972.295481134257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45972.295481134257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45972.295481134257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45972.295481134257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45972.295481134257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45972.295481134257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45972.295481134257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45972.295481134257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45972.295481134257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45972.295481134257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45972.295481134257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45972.295481134257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45972.295481134257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45972.295481134257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45972.295481134257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45972.295481134257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45972.295481134257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45972.295481134257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45972.295481134257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45972.295481134257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45972.295481134257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45972.295481134257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45972.295481134257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45972.295481134257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45972.295481134257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45972.295481134257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45972.295481134257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45972.295481134257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45972.295481134257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45972.295481134257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45972.295481134257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45972.295481134257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45972.295481134257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45972.295481134257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45972.295481134257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45972.295481134257</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45972.295481134257</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45972.295481134257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45972.295481134257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45972.295481134257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45972.295481134257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45972.295481134257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45972.295481134257</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39108</v>
      </c>
      <c r="B2" s="37" t="str">
        <f>IFERROR(VLOOKUP(D2,DB!A:K,11,0),"")</f>
        <v>R5</v>
      </c>
      <c r="C2" s="37">
        <v>3</v>
      </c>
      <c r="D2" s="107" t="s">
        <v>36011</v>
      </c>
      <c r="E2" s="37" t="s">
        <v>39021</v>
      </c>
      <c r="F2" s="38">
        <v>45891.832060185188</v>
      </c>
      <c r="G2" s="116">
        <f ca="1">IFERROR(NOW()-F2,"")</f>
        <v>80.463420949068677</v>
      </c>
      <c r="H2" s="38">
        <v>45891.790393518517</v>
      </c>
      <c r="I2" s="37" t="str">
        <f>IFERROR(VLOOKUP(D2,DB!A:F,6,0),"")</f>
        <v>Generator-SG</v>
      </c>
      <c r="J2" s="37" t="str">
        <f>IFERROR(VLOOKUP(D2,DB!A:G,7,0),"")</f>
        <v>Vandalized</v>
      </c>
      <c r="K2" s="37" t="s">
        <v>39109</v>
      </c>
      <c r="L2" s="37" t="str">
        <f>IFERROR(VLOOKUP(D2,DB!A:I,9,0),"")</f>
        <v>Latis</v>
      </c>
      <c r="M2" s="106"/>
    </row>
    <row r="3" spans="1:13" ht="30">
      <c r="A3" s="37" t="s">
        <v>39110</v>
      </c>
      <c r="B3" s="37" t="str">
        <f>IFERROR(VLOOKUP(D3,DB!A:K,11,0),"")</f>
        <v>R5</v>
      </c>
      <c r="C3" s="37">
        <v>1</v>
      </c>
      <c r="D3" s="37" t="s">
        <v>33268</v>
      </c>
      <c r="E3" s="37" t="s">
        <v>39100</v>
      </c>
      <c r="F3" s="38">
        <v>45926.188877314817</v>
      </c>
      <c r="G3" s="116">
        <f t="shared" ref="G3" ca="1" si="0">IFERROR(NOW()-F3,"")</f>
        <v>46.106603819440352</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39100</v>
      </c>
      <c r="F4" s="125">
        <v>45948.661111111112</v>
      </c>
      <c r="G4" s="126">
        <f t="shared" ref="G4:G39" ca="1" si="1">IFERROR(NOW()-F4,"")</f>
        <v>23.634370023144584</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s="106" customFormat="1" ht="30.75">
      <c r="A6" s="124" t="s">
        <v>39116</v>
      </c>
      <c r="B6" s="124" t="str">
        <f>IFERROR(VLOOKUP(D6,DB!A:K,11,0),"")</f>
        <v>R5</v>
      </c>
      <c r="C6" s="124">
        <v>1</v>
      </c>
      <c r="D6" s="124" t="s">
        <v>34677</v>
      </c>
      <c r="E6" s="124" t="s">
        <v>39021</v>
      </c>
      <c r="F6" s="125">
        <v>45972.080833333333</v>
      </c>
      <c r="G6" s="126">
        <f ca="1">IFERROR(NOW()-F6,"")</f>
        <v>0.21464780092355795</v>
      </c>
      <c r="H6" s="125">
        <v>45971.92391203704</v>
      </c>
      <c r="I6" s="124" t="str">
        <f>IFERROR(VLOOKUP(D6,DB!A:F,6,0),"")</f>
        <v>SCECO</v>
      </c>
      <c r="J6" s="124" t="str">
        <f>IFERROR(VLOOKUP(D6,DB!A:G,7,0),"")</f>
        <v>Dead</v>
      </c>
      <c r="K6" s="124" t="s">
        <v>39117</v>
      </c>
      <c r="L6" s="124" t="str">
        <f>IFERROR(VLOOKUP(D6,DB!A:I,9,0),"")</f>
        <v>Latis</v>
      </c>
    </row>
    <row r="7" spans="1:13">
      <c r="A7" s="124"/>
      <c r="B7" s="124" t="str">
        <f>IFERROR(VLOOKUP(D7,DB!A:K,11,0),"")</f>
        <v/>
      </c>
      <c r="C7" s="124"/>
      <c r="D7" s="124"/>
      <c r="E7" s="124"/>
      <c r="F7" s="125"/>
      <c r="G7" s="126">
        <f t="shared" ca="1" si="1"/>
        <v>45972.295481134257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45972.295481134257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45972.295481134257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45972.295481134257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45972.295481134257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45972.295481134257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45972.295481134257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45972.295481134257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45972.295481134257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45972.295481134257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45972.295481134257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45972.295481134257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45972.295481134257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45972.295481134257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45972.295481134257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45972.295481134257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45972.295481134257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45972.295481134257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45972.295481134257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45972.295481134257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45972.295481134257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45972.295481134257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45972.295481134257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45972.295481134257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45972.295481134257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45972.295481134257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45972.295481134257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45972.295481134257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45972.295481134257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45972.295481134257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45972.295481134257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45972.295481134257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45972.295481134257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45972.295481134257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45972.295481134257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45972.295481134257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45972.295481134257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45972.295481134257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45972.295481134257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45972.295481134257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45972.295481134257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45972.295481134257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45972.295481134257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45972.295481134257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45972.295481134257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45972.295481134257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45972.295481134257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45972.295481134257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45972.295481134257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45972.295481134257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45972.295481134257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45972.295481134257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45972.295481134257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45972.295481134257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45972.295481134257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45972.295481134257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45972.295481134257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45972.295481134257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45972.295481134257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45972.295481134257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45972.295481134257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45972.295481134257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45972.295481134257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45972.295481134257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45972.295481134257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45972.295481134257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45972.295481134257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45972.295481134257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45972.295481134257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45972.295481134257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45972.295481134257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45972.295481134257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45972.295481134257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45972.295481134257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45972.295481134257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45972.295481134257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45972.295481134257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45972.295481134257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45972.295481134257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45972.295481134257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45972.295481134257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45972.295481134257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45972.295481134257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45972.295481134257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45972.295481134257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45972.295481134257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45972.295481134257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45972.295481134257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45972.295481134257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45972.295481134257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45972.295481134257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45972.295481134257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45972.295481134257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45972.295481134257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45972.295481134257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45972.295481134257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45972.295481134257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45972.295481134257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45972.295481134257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45972.295481134257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45972.295481134257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45972.295481134257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45972.295481134257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45972.295481134257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45972.295481134257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45972.295481134257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45972.295481134257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45972.295481134257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45972.295481134257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45972.295481134257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45972.295481134257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45972.295481134257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45972.295481134257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45972.295481134257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45972.295481134257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45972.295481134257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45972.295481134257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45972.295481134257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45972.295481134257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45972.295481134257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45972.295481134257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45972.295481134257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45972.295481134257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45972.295481134257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45972.295481134257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45972.295481134257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45972.295481134257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45972.295481134257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45972.295481134257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45972.295481134257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45972.295481134257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45972.295481134257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45972.295481134257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45972.295481134257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45972.295481134257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45972.295481134257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45972.295481134257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45972.295481134257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45972.295481134257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45972.295481134257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45972.295481134257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45972.295481134257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45972.295481134257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45972.295481134257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45972.295481134257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45972.295481134257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45972.295481134257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45972.295481134257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45972.295481134257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45972.295481134257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45972.295481134257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45972.295481134257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45972.295481134257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45972.295481134257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45972.295481134257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45972.295481134257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45972.295481134257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45972.295481134257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45972.295481134257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45972.295481134257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45972.295481134257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45972.295481134257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45972.295481134257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45972.295481134257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45972.295481134257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45972.295481134257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45972.295481134257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45972.295481134257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45972.295481134257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45972.295481134257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45972.295481134257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45972.295481134257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45972.295481134257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45972.295481134257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45972.295481134257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45972.295481134257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45972.295481134257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45972.295481134257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45972.295481134257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45972.295481134257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45972.295481134257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45972.295481134257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45972.295481134257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45972.295481134257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45972.295481134257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45972.295481134257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45972.295481134257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45972.295481134257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45972.295481134257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45972.295481134257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45972.295481134257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45972.295481134257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45972.295481134257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45972.295481134257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45972.295481134257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45972.295481134257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45972.295481134257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45972.295481134257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45972.295481134257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45972.295481134257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45972.295481134257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45972.295481134257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45972.295481134257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45972.295481134257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45972.295481134257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45972.295481134257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45972.295481134257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45972.295481134257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45972.295481134257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45972.295481134257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45972.295481134257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45972.295481134257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45972.295481134257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45972.295481134257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45972.295481134257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45972.295481134257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45972.295481134257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45972.295481134257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45972.295481134257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45972.295481134257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45972.295481134257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45972.295481134257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45972.295481134257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45972.295481134257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45972.295481134257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45972.295481134257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45972.295481134257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45972.295481134257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45972.295481134257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45972.295481134257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45972.295481134257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45972.295481134257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45972.295481134257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45972.295481134257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45972.295481134257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45972.295481134257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45972.295481134257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45972.295481134257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45972.295481134257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45972.295481134257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45972.295481134257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45972.295481134257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45972.295481134257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45972.295481134257</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45972.295481134257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45972.295481134257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45972.295481134257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45972.295481134257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45972.295481134257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45972.295481134257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45972.295481134257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45972.295481134257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45972.295481134257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45972.295481134257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45972.295481134257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45972.295481134257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45972.295481134257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45972.295481134257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45972.295481134257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45972.295481134257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45972.295481134257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45972.295481134257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45972.295481134257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45972.295481134257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45972.295481134257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45972.295481134257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45972.295481134257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45972.295481134257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45972.295481134257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45972.295481134257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45972.295481134257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45972.295481134257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45972.295481134257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45972.295481134257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45972.295481134257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45972.295481134257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45972.295481134257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45972.295481134257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45972.295481134257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45972.295481134257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45972.295481134257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45972.295481134257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45972.295481134257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45972.295481134257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45972.295481134257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45972.295481134257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45972.295481134257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45972.295481134257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45972.295481134257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45972.295481134257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45972.295481134257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45972.295481134257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45972.295481134257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45972.295481134257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45972.295481134257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45972.295481134257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45972.295481134257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45972.295481134257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45972.295481134257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45972.295481134257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45972.295481134257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45972.295481134257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45972.295481134257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45972.295481134257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45972.295481134257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45972.295481134257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45972.295481134257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45972.295481134257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45972.295481134257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45972.295481134257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45972.295481134257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45972.295481134257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45972.295481134257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45972.295481134257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45972.295481134257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45972.295481134257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45972.295481134257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45972.295481134257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45972.295481134257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45972.295481134257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45972.295481134257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45972.295481134257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45972.295481134257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45972.295481134257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45972.295481134257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45972.295481134257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45972.295481134257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45972.295481134257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45972.295481134257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45972.295481134257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45972.295481134257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45972.295481134257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45972.295481134257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45972.295481134257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45972.295481134257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45972.295481134257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45972.295481134257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45972.295481134257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45972.295481134257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45972.295481134257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45972.295481134257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45972.295481134257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45972.295481134257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45972.295481134257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45972.295481134257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45972.295481134257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45972.295481134257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45972.295481134257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45972.295481134257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45972.295481134257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45972.295481134257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45972.295481134257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45972.295481134257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45972.295481134257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45972.295481134257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45972.295481134257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45972.295481134257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45972.295481134257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45972.295481134257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45972.295481134257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45972.295481134257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45972.295481134257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45972.295481134257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45972.295481134257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45972.295481134257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45972.295481134257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45972.295481134257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45972.295481134257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45972.295481134257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45972.295481134257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45972.295481134257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45972.295481134257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45972.295481134257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45972.295481134257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45972.295481134257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45972.295481134257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45972.295481134257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45972.295481134257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45972.295481134257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45972.295481134257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45972.295481134257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45972.295481134257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45972.295481134257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45972.295481134257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45972.295481134257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45972.295481134257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45972.295481134257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45972.295481134257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45972.295481134257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45972.295481134257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45972.295481134257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45972.295481134257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45972.295481134257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45972.295481134257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45972.295481134257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45972.295481134257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45972.295481134257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45972.295481134257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45972.295481134257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45972.295481134257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45972.295481134257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45972.295481134257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45972.295481134257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45972.295481134257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45972.295481134257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45972.295481134257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45972.295481134257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45972.295481134257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45972.295481134257</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2025-11-11T04:06:05Z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