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003" documentId="120_S{2AC9BD13-BADA-5192-A53E-5A8FF88502F6}" xr6:coauthVersionLast="47" xr6:coauthVersionMax="47" xr10:uidLastSave="{913EDDC0-0E69-496B-9EE7-AA3F426C573D}"/>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<sst xmlns="http://schemas.openxmlformats.org/spreadsheetml/2006/main" count="181515" uniqueCount="39134">
  <si>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</si>
  <si>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</si>
  <si>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</si>
  <si>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</si>
  <si>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</si>
  <si>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</si>
  <si>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</si>
  <si>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</si>
  <si>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</si>
  <si>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</si>
  <si>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</si>
  <si>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</si>
  <si>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</si>
  <si>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</si>
  <si>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</si>
  <si>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</si>
  <si>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</si>
  <si>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</si>
  <si>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</si>
  <si>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</si>
  <si>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</si>
  <si>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</si>
  <si>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</si>
  <si>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</si>
  <si>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</si>
  <si>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</si>
  <si>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</si>
  <si>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</si>
  <si>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</si>
  <si>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</si>
  <si>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</si>
  <si>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</si>
  <si>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</si>
  <si>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</si>
  <si>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</si>
  <si>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</si>
  <si>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</si>
  <si>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</si>
  <si>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</si>
  <si>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</si>
  <si>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</si>
  <si>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</si>
  <si>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</si>
  <si>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</si>
  <si>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</si>
  <si>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</si>
  <si>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</si>
  <si>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</si>
  <si>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</si>
  <si>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</si>
  <si>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</si>
  <si>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</si>
  <si>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</si>
  <si>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</si>
  <si>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</si>
  <si>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</si>
  <si>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</si>
  <si>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</si>
  <si>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</si>
  <si>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</si>
  <si>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</si>
  <si>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</si>
  <si>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</si>
  <si>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</si>
  <si>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</si>
  <si>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</si>
  <si>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</si>
  <si>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</si>
  <si>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</si>
  <si>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</si>
  <si>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</si>
  <si>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</si>
  <si>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</si>
  <si>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</si>
  <si>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</si>
  <si>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</si>
  <si>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</si>
  <si>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</si>
  <si>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</si>
  <si>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</si>
  <si>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</si>
  <si>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</si>
  <si>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</si>
  <si>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</si>
  <si>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</si>
  <si>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</si>
  <si>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</si>
  <si>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</si>
  <si>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</si>
  <si>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</si>
  <si>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</si>
  <si>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</si>
  <si>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</si>
  <si>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</si>
  <si>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</si>
  <si>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</si>
  <si>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</si>
  <si>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</si>
  <si>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</si>
  <si>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</si>
  <si>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</si>
  <si>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</si>
  <si>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</si>
  <si>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</si>
  <si>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</si>
  <si>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</si>
  <si>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</si>
  <si>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</si>
  <si>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</si>
  <si>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</si>
  <si>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</si>
  <si>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</si>
  <si>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</si>
  <si>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</si>
  <si>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</si>
  <si>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</si>
  <si>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</si>
  <si>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</si>
  <si>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</si>
  <si>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</si>
  <si>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</si>
  <si>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</si>
  <si>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</si>
  <si>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</si>
  <si>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</si>
  <si>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</si>
  <si>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</si>
  <si>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</si>
  <si>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</si>
  <si>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</si>
  <si>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</si>
  <si>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</si>
  <si>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</si>
  <si>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</si>
  <si>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</si>
  <si>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</si>
  <si>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</si>
  <si>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</si>
  <si>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</si>
  <si>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</si>
  <si>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</si>
  <si>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</si>
  <si>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</si>
  <si>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</si>
  <si>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</si>
  <si>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</si>
  <si>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</si>
  <si>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</si>
  <si>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</si>
  <si>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</si>
  <si>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</si>
  <si>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</si>
  <si>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</si>
  <si>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</si>
  <si>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</si>
  <si>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</si>
  <si>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</si>
  <si>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</si>
  <si>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</si>
  <si>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</si>
  <si>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</si>
  <si>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</si>
  <si>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</si>
  <si>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</si>
  <si>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</si>
  <si>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</si>
  <si>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</si>
  <si>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</si>
  <si>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</si>
  <si>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</si>
  <si>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</si>
  <si>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</si>
  <si>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</si>
  <si>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</si>
  <si>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</si>
  <si>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</si>
  <si>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</si>
  <si>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</si>
  <si>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</si>
  <si>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</si>
  <si>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</si>
  <si>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</si>
  <si>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</si>
  <si>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</si>
  <si>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</si>
  <si>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</si>
  <si>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</si>
  <si>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</si>
  <si>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</si>
  <si>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</si>
  <si>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</si>
  <si>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</si>
  <si>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</si>
  <si>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</si>
  <si>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</si>
  <si>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</si>
  <si>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</si>
  <si>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</si>
  <si>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</si>
  <si>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</si>
  <si>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</si>
  <si>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</si>
  <si>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</si>
  <si>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</si>
  <si>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</si>
  <si>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</si>
  <si>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</si>
  <si>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</si>
  <si>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</si>
  <si>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</si>
  <si>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</si>
  <si>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</si>
  <si>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</si>
  <si>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</si>
  <si>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</si>
  <si>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</si>
  <si>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</si>
  <si>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</si>
  <si>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</si>
  <si>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</si>
  <si>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</si>
  <si>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</si>
  <si>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</si>
  <si>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</si>
  <si>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</si>
  <si>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</si>
  <si>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</si>
  <si>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</si>
  <si>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</si>
  <si>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</si>
  <si>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</si>
  <si>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</si>
  <si>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</si>
  <si>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</si>
  <si>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</si>
  <si>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</si>
  <si>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</si>
  <si>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</si>
  <si>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</si>
  <si>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</si>
  <si>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</si>
  <si>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</si>
  <si>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</si>
  <si>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</si>
  <si>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</si>
  <si>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</si>
  <si>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</si>
  <si>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</si>
  <si>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</si>
  <si>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</si>
  <si>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</si>
  <si>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</si>
  <si>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</si>
  <si>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</si>
  <si>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</si>
  <si>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</si>
  <si>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</si>
  <si>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</si>
  <si>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</si>
  <si>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</si>
  <si>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</si>
  <si>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</si>
  <si>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</si>
  <si>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</si>
  <si>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</si>
  <si>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</si>
  <si>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</si>
  <si>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</si>
  <si>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</si>
  <si>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</si>
  <si>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</si>
  <si>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</si>
  <si>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</si>
  <si>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</si>
  <si>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</si>
  <si>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</si>
  <si>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</si>
  <si>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</si>
  <si>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</si>
  <si>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</si>
  <si>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</si>
  <si>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</si>
  <si>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</si>
  <si>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</si>
  <si>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</si>
  <si>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</si>
  <si>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</si>
  <si>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</si>
  <si>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</si>
  <si>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</si>
  <si>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</si>
  <si>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</si>
  <si>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</si>
  <si>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</si>
  <si>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</si>
  <si>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</si>
  <si>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</si>
  <si>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</si>
  <si>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</si>
  <si>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</si>
  <si>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</si>
  <si>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</si>
  <si>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</si>
  <si>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</si>
  <si>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</si>
  <si>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</si>
  <si>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</si>
  <si>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</si>
  <si>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</si>
  <si>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</si>
  <si>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</si>
  <si>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</si>
  <si>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</si>
  <si>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</si>
  <si>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</si>
  <si>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</si>
  <si>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</si>
  <si>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</si>
  <si>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</si>
  <si>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</si>
  <si>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</si>
  <si>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</si>
  <si>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</si>
  <si>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</si>
  <si>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</si>
  <si>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</si>
  <si>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</si>
  <si>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</si>
  <si>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</si>
  <si>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</si>
  <si>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</si>
  <si>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</si>
  <si>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</si>
  <si>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</si>
  <si>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</si>
  <si>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</si>
  <si>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</si>
  <si>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</si>
  <si>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</si>
  <si>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</si>
  <si>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</si>
  <si>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</si>
  <si>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</si>
  <si>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</si>
  <si>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</si>
  <si>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</si>
  <si>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</si>
  <si>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</si>
  <si>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</si>
  <si>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</si>
  <si>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</si>
  <si>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</si>
  <si>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</si>
  <si>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</si>
  <si>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</si>
  <si>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</si>
  <si>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</si>
  <si>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</si>
  <si>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</si>
  <si>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</si>
  <si>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</si>
  <si>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</si>
  <si>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</si>
  <si>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</si>
  <si>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</si>
  <si>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</si>
  <si>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</si>
  <si>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</si>
  <si>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</si>
  <si>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</si>
  <si>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</si>
  <si>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</si>
  <si>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</si>
  <si>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</si>
  <si>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</si>
  <si>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</si>
  <si>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</si>
  <si>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</si>
  <si>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</si>
  <si>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</si>
  <si>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</si>
  <si>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</si>
  <si>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</si>
  <si>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</si>
  <si>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</si>
  <si>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</si>
  <si>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</si>
  <si>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</si>
  <si>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</si>
  <si>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</si>
  <si>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</si>
  <si>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</si>
  <si>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</si>
  <si>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</si>
  <si>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</si>
  <si>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</si>
  <si>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</si>
  <si>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</si>
  <si>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</si>
  <si>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</si>
  <si>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</si>
  <si>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</si>
  <si>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</si>
  <si>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</si>
  <si>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</si>
  <si>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</si>
  <si>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</si>
  <si>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</si>
  <si>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</si>
  <si>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</si>
  <si>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</si>
  <si>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</si>
  <si>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</si>
  <si>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</si>
  <si>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</si>
  <si>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</si>
  <si>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</si>
  <si>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</si>
  <si>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</si>
  <si>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</si>
  <si>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</si>
  <si>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</si>
  <si>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</si>
  <si>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</si>
  <si>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</si>
  <si>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</si>
  <si>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</si>
  <si>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</si>
  <si>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</si>
  <si>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</si>
  <si>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</si>
  <si>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</si>
  <si>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</si>
  <si>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</si>
  <si>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</si>
  <si>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</si>
  <si>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</si>
  <si>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</si>
  <si>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</si>
  <si>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</si>
  <si>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</si>
  <si>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</si>
  <si>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</si>
  <si>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</si>
  <si>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</si>
  <si>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</si>
  <si>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</si>
  <si>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</si>
  <si>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</si>
  <si>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</si>
  <si>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</si>
  <si>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</si>
  <si>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</si>
  <si>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</si>
  <si>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</si>
  <si>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</si>
  <si>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</si>
  <si>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</si>
  <si>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</si>
  <si>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</si>
  <si>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</si>
  <si>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</si>
  <si>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</si>
  <si>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</si>
  <si>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</si>
  <si>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</si>
  <si>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</si>
  <si>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</si>
  <si>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</si>
  <si>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</si>
  <si>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</si>
  <si>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</si>
  <si>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</si>
  <si>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</si>
  <si>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</si>
  <si>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</si>
  <si>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</si>
  <si>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</si>
  <si>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</si>
  <si>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</si>
  <si>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</si>
  <si>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</si>
  <si>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</si>
  <si>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</si>
  <si>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</si>
  <si>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</si>
  <si>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</si>
  <si>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</si>
  <si>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</si>
  <si>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</si>
  <si>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</si>
  <si>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</si>
  <si>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</si>
  <si>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</si>
  <si>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</si>
  <si>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</si>
  <si>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</si>
  <si>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</si>
  <si>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</si>
  <si>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</si>
  <si>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</si>
  <si>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</si>
  <si>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</si>
  <si>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</si>
  <si>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</si>
  <si>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</si>
  <si>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</si>
  <si>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</si>
  <si>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</si>
  <si>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</si>
  <si>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</si>
  <si>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</si>
  <si>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</si>
  <si>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</si>
  <si>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</si>
  <si>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</si>
  <si>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</si>
  <si>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</si>
  <si>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</si>
  <si>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</si>
  <si>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</si>
  <si>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</si>
  <si>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</si>
  <si>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</si>
  <si>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</si>
  <si>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</si>
  <si>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</si>
  <si>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</si>
  <si>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</si>
  <si>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</si>
  <si>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</si>
  <si>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</si>
  <si>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</si>
  <si>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</si>
  <si>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</si>
  <si>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</si>
  <si>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</si>
  <si>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</si>
  <si>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</si>
  <si>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</si>
  <si>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</si>
  <si>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</si>
  <si>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</si>
  <si>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</si>
  <si>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</si>
  <si>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</si>
  <si>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</si>
  <si>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</si>
  <si>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</si>
  <si>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</si>
  <si>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</si>
  <si>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</si>
  <si>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</si>
  <si>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</si>
  <si>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</si>
  <si>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</si>
  <si>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</si>
  <si>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</si>
  <si>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</si>
  <si>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</si>
  <si>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</si>
  <si>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</si>
  <si>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</si>
  <si>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</si>
  <si>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</si>
  <si>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</si>
  <si>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</si>
  <si>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</si>
  <si>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</si>
  <si>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</si>
  <si>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</si>
  <si>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</si>
  <si>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</si>
  <si>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</si>
  <si>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</si>
  <si>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</si>
  <si>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</si>
  <si>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</si>
  <si>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</si>
  <si>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</si>
  <si>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</si>
  <si>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</si>
  <si>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</si>
  <si>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</si>
  <si>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</si>
  <si>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</si>
  <si>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</si>
  <si>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</si>
  <si>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</si>
  <si>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</si>
  <si>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</si>
  <si>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</si>
  <si>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</si>
  <si>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</si>
  <si>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</si>
  <si>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</si>
  <si>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</si>
  <si>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</si>
  <si>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</si>
  <si>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</si>
  <si>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</si>
  <si>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</si>
  <si>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</si>
  <si>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</si>
  <si>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</si>
  <si>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</si>
  <si>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</si>
  <si>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</si>
  <si>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</si>
  <si>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</si>
  <si>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</si>
  <si>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</si>
  <si>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</si>
  <si>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</si>
  <si>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</si>
  <si>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</si>
  <si>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</si>
  <si>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</si>
  <si>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</si>
  <si>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</si>
  <si>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</si>
  <si>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</si>
  <si>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</si>
  <si>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</si>
  <si>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</si>
  <si>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</si>
  <si>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</si>
  <si>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</si>
  <si>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</si>
  <si>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</si>
  <si>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</si>
  <si>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</si>
  <si>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</si>
  <si>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</si>
  <si>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</si>
  <si>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</si>
  <si>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</si>
  <si>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</si>
  <si>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</si>
  <si>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</si>
  <si>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</si>
  <si>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</si>
  <si>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</si>
  <si>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</si>
  <si>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</si>
  <si>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</si>
  <si>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</si>
  <si>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</si>
  <si>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</si>
  <si>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</si>
  <si>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</si>
  <si>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</si>
  <si>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</si>
  <si>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</si>
  <si>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</si>
  <si>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</si>
  <si>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</si>
  <si>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</si>
  <si>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</si>
  <si>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</si>
  <si>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</si>
  <si>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</si>
  <si>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</si>
  <si>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</si>
  <si>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</si>
  <si>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</si>
  <si>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</si>
  <si>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</si>
  <si>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</si>
  <si>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</si>
  <si>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</si>
  <si>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</si>
  <si>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</si>
  <si>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</si>
  <si>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</si>
  <si>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</si>
  <si>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</si>
  <si>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</si>
  <si>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</si>
  <si>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</si>
  <si>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</si>
  <si>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</si>
  <si>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</si>
  <si>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</si>
  <si>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</si>
  <si>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</si>
  <si>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</si>
  <si>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</si>
  <si>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</si>
  <si>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</si>
  <si>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</si>
  <si>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</si>
  <si>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</si>
  <si>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</si>
  <si>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</si>
  <si>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</si>
  <si>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</si>
  <si>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</si>
  <si>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</si>
  <si>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</si>
  <si>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</si>
  <si>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</si>
  <si>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</si>
  <si>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</si>
  <si>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</si>
  <si>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</si>
  <si>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</si>
  <si>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</si>
  <si>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</si>
  <si>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</si>
  <si>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</si>
  <si>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</si>
  <si>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</si>
  <si>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</si>
  <si>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</si>
  <si>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</si>
  <si>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</si>
  <si>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</si>
  <si>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</si>
  <si>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</si>
  <si>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</si>
  <si>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</si>
  <si>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</si>
  <si>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</si>
  <si>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</si>
  <si>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</si>
  <si>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</si>
  <si>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</si>
  <si>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</si>
  <si>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</si>
  <si>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</si>
  <si>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</si>
  <si>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</si>
  <si>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</si>
  <si>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</si>
  <si>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</si>
  <si>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</si>
  <si>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</si>
  <si>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</si>
  <si>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</si>
  <si>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</si>
  <si>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</si>
  <si>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</si>
  <si>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</si>
  <si>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</si>
  <si>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</si>
  <si>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</si>
  <si>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</si>
  <si>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</si>
  <si>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</si>
  <si>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</si>
  <si>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</si>
  <si>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</si>
  <si>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</si>
  <si>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</si>
  <si>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</si>
  <si>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</si>
  <si>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</si>
  <si>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</si>
  <si>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</si>
  <si>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</si>
  <si>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</si>
  <si>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</si>
  <si>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</si>
  <si>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</si>
  <si>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</si>
  <si>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</si>
  <si>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</si>
  <si>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</si>
  <si>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</si>
  <si>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</si>
  <si>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</si>
  <si>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</si>
  <si>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</si>
  <si>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</si>
  <si>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</si>
  <si>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</si>
  <si>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</si>
  <si>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</si>
  <si>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</si>
  <si>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</si>
  <si>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</si>
  <si>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</si>
  <si>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</si>
  <si>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</si>
  <si>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</si>
  <si>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</si>
  <si>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</si>
  <si>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</si>
  <si>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</si>
  <si>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</si>
  <si>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</si>
  <si>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</si>
  <si>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</si>
  <si>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</si>
  <si>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</si>
  <si>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</si>
  <si>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</si>
  <si>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</si>
  <si>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</si>
  <si>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</si>
  <si>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</si>
  <si>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</si>
  <si>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</si>
  <si>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</si>
  <si>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</si>
  <si>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</si>
  <si>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</si>
  <si>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</si>
  <si>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</si>
  <si>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</si>
  <si>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</si>
  <si>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</si>
  <si>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</si>
  <si>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</si>
  <si>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</si>
  <si>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</si>
  <si>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</si>
  <si>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</si>
  <si>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</si>
  <si>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</si>
  <si>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</si>
  <si>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</si>
  <si>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</si>
  <si>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</si>
  <si>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</si>
  <si>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</si>
  <si>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</si>
  <si>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</si>
  <si>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</si>
  <si>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</si>
  <si>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</si>
  <si>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</si>
  <si>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</si>
  <si>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</si>
  <si>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</si>
  <si>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</si>
  <si>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</si>
  <si>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</si>
  <si>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</si>
  <si>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</si>
  <si>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</si>
  <si>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</si>
  <si>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</si>
  <si>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</si>
  <si>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</si>
  <si>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</si>
  <si>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</si>
  <si>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</si>
  <si>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</si>
  <si>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</si>
  <si>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</si>
  <si>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</si>
  <si>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</si>
  <si>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</si>
  <si>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</si>
  <si>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</si>
  <si>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</si>
  <si>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</si>
  <si>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</si>
  <si>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</si>
  <si>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</si>
  <si>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</si>
  <si>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</si>
  <si>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</si>
  <si>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</si>
  <si>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</si>
  <si>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</si>
  <si>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</si>
  <si>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</si>
  <si>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</si>
  <si>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</si>
  <si>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</si>
  <si>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</si>
  <si>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</si>
  <si>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</si>
  <si>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</si>
  <si>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</si>
  <si>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</si>
  <si>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</si>
  <si>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</si>
  <si>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</si>
  <si>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</si>
  <si>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</si>
  <si>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</si>
  <si>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</si>
  <si>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</si>
  <si>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</si>
  <si>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</si>
  <si>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</si>
  <si>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</si>
  <si>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</si>
  <si>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</si>
  <si>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</si>
  <si>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</si>
  <si>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</si>
  <si>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</si>
  <si>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</si>
  <si>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</si>
  <si>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</si>
  <si>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</si>
  <si>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</si>
  <si>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</si>
  <si>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</si>
  <si>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</si>
  <si>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</si>
  <si>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</si>
  <si>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</si>
  <si>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</si>
  <si>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</si>
  <si>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</si>
  <si>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</si>
  <si>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</si>
  <si>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</si>
  <si>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</si>
  <si>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</si>
  <si>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</si>
  <si>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</si>
  <si>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</si>
  <si>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</si>
  <si>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</si>
  <si>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</si>
  <si>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</si>
  <si>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</si>
  <si>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</si>
  <si>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</si>
  <si>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</si>
  <si>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</si>
  <si>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</si>
  <si>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</si>
  <si>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</si>
  <si>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</si>
  <si>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</si>
  <si>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</si>
  <si>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</si>
  <si>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</si>
  <si>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</si>
  <si>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</si>
  <si>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</si>
  <si>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</si>
  <si>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</si>
  <si>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</si>
  <si>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</si>
  <si>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</si>
  <si>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</si>
  <si>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</si>
  <si>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</si>
  <si>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</si>
  <si>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</si>
  <si>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</si>
  <si>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</si>
  <si>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</si>
  <si>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</si>
  <si>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</si>
  <si>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</si>
  <si>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</si>
  <si>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</si>
  <si>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</si>
  <si>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</si>
  <si>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</si>
  <si>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</si>
  <si>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</si>
  <si>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</si>
  <si>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</si>
  <si>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</si>
  <si>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</si>
  <si>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</si>
  <si>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</si>
  <si>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</si>
  <si>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</si>
  <si>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</si>
  <si>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</si>
  <si>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</si>
  <si>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</si>
  <si>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</si>
  <si>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</si>
  <si>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</si>
  <si>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</si>
  <si>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</si>
  <si>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</si>
  <si>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</si>
  <si>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</si>
  <si>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</si>
  <si>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</si>
  <si>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</si>
  <si>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</si>
  <si>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</si>
  <si>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</si>
  <si>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</si>
  <si>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</si>
  <si>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</si>
  <si>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</si>
  <si>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</si>
  <si>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</si>
  <si>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</si>
  <si>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</si>
  <si>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</si>
  <si>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</si>
  <si>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</si>
  <si>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</si>
  <si>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</si>
  <si>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</si>
  <si>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</si>
  <si>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</si>
  <si>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</si>
  <si>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</si>
  <si>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</si>
  <si>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</si>
  <si>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</si>
  <si>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</si>
  <si>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</si>
  <si>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</si>
  <si>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</si>
  <si>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</si>
  <si>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</si>
  <si>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</si>
  <si>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</si>
  <si>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</si>
  <si>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</si>
  <si>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</si>
  <si>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</si>
  <si>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</si>
  <si>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</si>
  <si>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</si>
  <si>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</si>
  <si>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</si>
  <si>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</si>
  <si>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</si>
  <si>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</si>
  <si>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</si>
  <si>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</si>
  <si>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</si>
  <si>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</si>
  <si>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</si>
  <si>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</si>
  <si>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</si>
  <si>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</si>
  <si>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</si>
  <si>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</si>
  <si>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</si>
  <si>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</si>
  <si>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</si>
  <si>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</si>
  <si>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</si>
  <si>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</si>
  <si>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</si>
  <si>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</si>
  <si>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</si>
  <si>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</si>
  <si>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</si>
  <si>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</si>
  <si>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</si>
  <si>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</si>
  <si>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</si>
  <si>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</si>
  <si>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</si>
  <si>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</si>
  <si>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</si>
  <si>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</si>
  <si>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</si>
  <si>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</si>
  <si>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</si>
  <si>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</si>
  <si>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</si>
  <si>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</si>
  <si>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</si>
  <si>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</si>
  <si>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</si>
  <si>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</si>
  <si>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</si>
  <si>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</si>
  <si>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</si>
  <si>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</si>
  <si>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</si>
  <si>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</si>
  <si>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</si>
  <si>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</si>
  <si>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</si>
  <si>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</si>
  <si>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</si>
  <si>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</si>
  <si>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</si>
  <si>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</si>
  <si>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</si>
  <si>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</si>
  <si>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</si>
  <si>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</si>
  <si>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</si>
  <si>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</si>
  <si>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</si>
  <si>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</si>
  <si>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</si>
  <si>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</si>
  <si>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</si>
  <si>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</si>
  <si>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</si>
  <si>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</si>
  <si>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</si>
  <si>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</si>
  <si>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</si>
  <si>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</si>
  <si>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</si>
  <si>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</si>
  <si>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</si>
  <si>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</si>
  <si>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</si>
  <si>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</si>
  <si>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</si>
  <si>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</si>
  <si>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</si>
  <si>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</si>
  <si>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</si>
  <si>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</si>
  <si>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</si>
  <si>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</si>
  <si>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</si>
  <si>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</si>
  <si>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</si>
  <si>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</si>
  <si>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</si>
  <si>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</si>
  <si>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</si>
  <si>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</si>
  <si>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</si>
  <si>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</si>
  <si>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</si>
  <si>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</si>
  <si>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</si>
  <si>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</si>
  <si>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</si>
  <si>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</si>
  <si>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</si>
  <si>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</si>
  <si>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</si>
  <si>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</si>
  <si>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</si>
  <si>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</si>
  <si>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</si>
  <si>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</si>
  <si>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</si>
  <si>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</si>
  <si>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</si>
  <si>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</si>
  <si>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</si>
  <si>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</si>
  <si>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</si>
  <si>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</si>
  <si>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</si>
  <si>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</si>
  <si>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</si>
  <si>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</si>
  <si>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</si>
  <si>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</si>
  <si>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</si>
  <si>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</si>
  <si>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</si>
  <si>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</si>
  <si>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</si>
  <si>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</si>
  <si>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</si>
  <si>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</si>
  <si>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</si>
  <si>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</si>
  <si>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</si>
  <si>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</si>
  <si>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</si>
  <si>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</si>
  <si>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</si>
  <si>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</si>
  <si>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</si>
  <si>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</si>
  <si>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</si>
  <si>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</si>
  <si>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</si>
  <si>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</si>
  <si>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</si>
  <si>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</si>
  <si>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</si>
  <si>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</si>
  <si>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</si>
  <si>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</si>
  <si>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</si>
  <si>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</si>
  <si>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</si>
  <si>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</si>
  <si>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</si>
  <si>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</si>
  <si>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</si>
  <si>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</si>
  <si>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</si>
  <si>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</si>
  <si>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</si>
  <si>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</si>
  <si>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</si>
  <si>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</si>
  <si>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</si>
  <si>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</si>
  <si>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</si>
  <si>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</si>
  <si>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</si>
  <si>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</si>
  <si>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</si>
  <si>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</si>
  <si>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</si>
  <si>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</si>
  <si>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</si>
  <si>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</si>
  <si>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</si>
  <si>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</si>
  <si>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</si>
  <si>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</si>
  <si>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</si>
  <si>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</si>
  <si>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</si>
  <si>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</si>
  <si>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</si>
  <si>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</si>
  <si>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</si>
  <si>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</si>
  <si>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</si>
  <si>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</si>
  <si>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</si>
  <si>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</si>
  <si>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</si>
  <si>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</si>
  <si>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</si>
  <si>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</si>
  <si>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</si>
  <si>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</si>
  <si>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</si>
  <si>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</si>
  <si>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</si>
  <si>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</si>
  <si>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</si>
  <si>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</si>
  <si>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</si>
  <si>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</si>
  <si>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</si>
  <si>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</si>
  <si>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</si>
  <si>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</si>
  <si>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</si>
  <si>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</si>
  <si>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</si>
  <si>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</si>
  <si>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</si>
  <si>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</si>
  <si>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</si>
  <si>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</si>
  <si>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</si>
  <si>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</si>
  <si>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</si>
  <si>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</si>
  <si>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</si>
  <si>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</si>
  <si>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</si>
  <si>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</si>
  <si>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</si>
  <si>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</si>
  <si>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</si>
  <si>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</si>
  <si>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</si>
  <si>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</si>
  <si>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</si>
  <si>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</si>
  <si>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</si>
  <si>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</si>
  <si>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</si>
  <si>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</si>
  <si>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</si>
  <si>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</si>
  <si>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</si>
  <si>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</si>
  <si>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</si>
  <si>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</si>
  <si>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</si>
  <si>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</si>
  <si>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</si>
  <si>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</si>
  <si>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</si>
  <si>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</si>
  <si>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</si>
  <si>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</si>
  <si>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</si>
  <si>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</si>
  <si>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</si>
  <si>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</si>
  <si>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</si>
  <si>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</si>
  <si>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</si>
  <si>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</si>
  <si>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</si>
  <si>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</si>
  <si>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</si>
  <si>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</si>
  <si>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</si>
  <si>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</si>
  <si>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</si>
  <si>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</si>
  <si>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</si>
  <si>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</si>
  <si>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</si>
  <si>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</si>
  <si>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</si>
  <si>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</si>
  <si>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</si>
  <si>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</si>
  <si>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</si>
  <si>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</si>
  <si>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</si>
  <si>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</si>
  <si>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</si>
  <si>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</si>
  <si>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</si>
  <si>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</si>
  <si>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</si>
  <si>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</si>
  <si>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</si>
  <si>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</si>
  <si>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</si>
  <si>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</si>
  <si>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</si>
  <si>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</si>
  <si>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</si>
  <si>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</si>
  <si>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</si>
  <si>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</si>
  <si>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</si>
  <si>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</si>
  <si>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</si>
  <si>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</si>
  <si>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</si>
  <si>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</si>
  <si>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</si>
  <si>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</si>
  <si>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</si>
  <si>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</si>
  <si>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</si>
  <si>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</si>
  <si>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</si>
  <si>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</si>
  <si>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</si>
  <si>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</si>
  <si>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</si>
  <si>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</si>
  <si>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</si>
  <si>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</si>
  <si>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</si>
  <si>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</si>
  <si>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</si>
  <si>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</si>
  <si>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</si>
  <si>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</si>
  <si>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</si>
  <si>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</si>
  <si>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</si>
  <si>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</si>
  <si>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</si>
  <si>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</si>
  <si>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</si>
  <si>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</si>
  <si>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</si>
  <si>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</si>
  <si>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</si>
  <si>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</si>
  <si>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</si>
  <si>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</si>
  <si>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</si>
  <si>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</si>
  <si>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</si>
  <si>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</si>
  <si>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</si>
  <si>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</si>
  <si>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</si>
  <si>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</si>
  <si>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</si>
  <si>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</si>
  <si>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</si>
  <si>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</si>
  <si>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</si>
  <si>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</si>
  <si>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</si>
  <si>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</si>
  <si>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</si>
  <si>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</si>
  <si>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</si>
  <si>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</si>
  <si>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</si>
  <si>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</si>
  <si>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</si>
  <si>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</si>
  <si>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</si>
  <si>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</si>
  <si>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</si>
  <si>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</si>
  <si>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</si>
  <si>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</si>
  <si>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</si>
  <si>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</si>
  <si>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</si>
  <si>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</si>
  <si>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</si>
  <si>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</si>
  <si>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</si>
  <si>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</si>
  <si>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</si>
  <si>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</si>
  <si>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</si>
  <si>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</si>
  <si>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</si>
  <si>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</si>
  <si>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</si>
  <si>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</si>
  <si>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</si>
  <si>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</si>
  <si>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</si>
  <si>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</si>
  <si>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</si>
  <si>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</si>
  <si>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</si>
  <si>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</si>
  <si>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</si>
  <si>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</si>
  <si>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</si>
  <si>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</si>
  <si>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</si>
  <si>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</si>
  <si>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</si>
  <si>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</si>
  <si>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</si>
  <si>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</si>
  <si>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</si>
  <si>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</si>
  <si>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</si>
  <si>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</si>
  <si>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</si>
  <si>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</si>
  <si>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</si>
  <si>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</si>
  <si>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</si>
  <si>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</si>
  <si>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</si>
  <si>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</si>
  <si>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</si>
  <si>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</si>
  <si>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</si>
  <si>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</si>
  <si>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</si>
  <si>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</si>
  <si>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</si>
  <si>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</si>
  <si>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</si>
  <si>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</si>
  <si>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</si>
  <si>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</si>
  <si>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</si>
  <si>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</si>
  <si>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</si>
  <si>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</si>
  <si>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</si>
  <si>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</si>
  <si>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</si>
  <si>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</si>
  <si>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</si>
  <si>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</si>
  <si>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</si>
  <si>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</si>
  <si>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</si>
  <si>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</si>
  <si>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</si>
  <si>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</si>
  <si>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</si>
  <si>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</si>
  <si>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</si>
  <si>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</si>
  <si>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</si>
  <si>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</si>
  <si>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</si>
  <si>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</si>
  <si>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</si>
  <si>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</si>
  <si>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</si>
  <si>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</si>
  <si>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</si>
  <si>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</si>
  <si>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</si>
  <si>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</si>
  <si>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</si>
  <si>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</si>
  <si>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</si>
  <si>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</si>
  <si>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</si>
  <si>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</si>
  <si>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</si>
  <si>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</si>
  <si>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</si>
  <si>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</si>
  <si>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</si>
  <si>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</si>
  <si>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</si>
  <si>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</si>
  <si>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</si>
  <si>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</si>
  <si>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</si>
  <si>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</si>
  <si>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</si>
  <si>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</si>
  <si>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</si>
  <si>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</si>
  <si>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</si>
  <si>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</si>
  <si>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</si>
  <si>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</si>
  <si>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</si>
  <si>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</si>
  <si>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</si>
  <si>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</si>
  <si>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</si>
  <si>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</si>
  <si>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</si>
  <si>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</si>
  <si>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</si>
  <si>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</si>
  <si>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</si>
  <si>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</si>
  <si>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</si>
  <si>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</si>
  <si>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</si>
  <si>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</si>
  <si>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</si>
  <si>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</si>
  <si>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</si>
  <si>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</si>
  <si>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</si>
  <si>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</si>
  <si>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</si>
  <si>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</si>
  <si>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</si>
  <si>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</si>
  <si>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</si>
  <si>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</si>
  <si>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</si>
  <si>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</si>
  <si>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</si>
  <si>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</si>
  <si>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</si>
  <si>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</si>
  <si>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</si>
  <si>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</si>
  <si>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</si>
  <si>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</si>
  <si>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</si>
  <si>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</si>
  <si>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</si>
  <si>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</si>
  <si>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</si>
  <si>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</si>
  <si>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</si>
  <si>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</si>
  <si>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</si>
  <si>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</si>
  <si>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</si>
  <si>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</si>
  <si>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</si>
  <si>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</si>
  <si>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</si>
  <si>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</si>
  <si>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</si>
  <si>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</si>
  <si>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</si>
  <si>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</si>
  <si>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</si>
  <si>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</si>
  <si>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</si>
  <si>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</si>
  <si>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</si>
  <si>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</si>
  <si>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</si>
  <si>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</si>
  <si>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</si>
  <si>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</si>
  <si>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</si>
  <si>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</si>
  <si>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</si>
  <si>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</si>
  <si>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</si>
  <si>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</si>
  <si>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</si>
  <si>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</si>
  <si>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</si>
  <si>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</si>
  <si>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</si>
  <si>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</si>
  <si>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</si>
  <si>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</si>
  <si>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</si>
  <si>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</si>
  <si>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</si>
  <si>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</si>
  <si>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</si>
  <si>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</si>
  <si>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</si>
  <si>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</si>
  <si>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</si>
  <si>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</si>
  <si>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</si>
  <si>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</si>
  <si>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</si>
  <si>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</si>
  <si>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</si>
  <si>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</si>
  <si>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</si>
  <si>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</si>
  <si>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</si>
  <si>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</si>
  <si>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</si>
  <si>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</si>
  <si>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</si>
  <si>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</si>
  <si>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</si>
  <si>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</si>
  <si>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</si>
  <si>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</si>
  <si>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</si>
  <si>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</si>
  <si>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</si>
  <si>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</si>
  <si>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</si>
  <si>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</si>
  <si>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</si>
  <si>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</si>
  <si>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</si>
  <si>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</si>
  <si>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</si>
  <si>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</si>
  <si>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</si>
  <si>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</si>
  <si>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</si>
  <si>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</si>
  <si>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</si>
  <si>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</si>
  <si>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</si>
  <si>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</si>
  <si>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</si>
  <si>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</si>
  <si>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</si>
  <si>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</si>
  <si>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</si>
  <si>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</si>
  <si>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</si>
  <si>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</si>
  <si>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</si>
  <si>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</si>
  <si>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</si>
  <si>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</si>
  <si>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</si>
  <si>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</si>
  <si>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</si>
  <si>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</si>
  <si>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</si>
  <si>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</si>
  <si>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</si>
  <si>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</si>
  <si>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</si>
  <si>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</si>
  <si>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</si>
  <si>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</si>
  <si>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</si>
  <si>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</si>
  <si>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</si>
  <si>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</si>
  <si>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</si>
  <si>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</si>
  <si>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</si>
  <si>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</si>
  <si>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</si>
  <si>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</si>
  <si>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</si>
  <si>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</si>
  <si>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</si>
  <si>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</si>
  <si>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</si>
  <si>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</si>
  <si>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</si>
  <si>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</si>
  <si>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</si>
  <si>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</si>
  <si>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</si>
  <si>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</si>
  <si>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</si>
  <si>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</si>
  <si>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</si>
  <si>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</si>
  <si>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</si>
  <si>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</si>
  <si>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</si>
  <si>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</si>
  <si>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</si>
  <si>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</si>
  <si>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</si>
  <si>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</si>
  <si>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</si>
  <si>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</si>
  <si>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</si>
  <si>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</si>
  <si>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</si>
  <si>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</si>
  <si>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</si>
  <si>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</si>
  <si>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</si>
  <si>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</si>
  <si>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</si>
  <si>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</si>
  <si>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</si>
  <si>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</si>
  <si>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</si>
  <si>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</si>
  <si>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</si>
  <si>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</si>
  <si>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</si>
  <si>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</si>
  <si>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</si>
  <si>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</si>
  <si>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</si>
  <si>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</si>
  <si>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</si>
  <si>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</si>
  <si>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</si>
  <si>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</si>
  <si>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</si>
  <si>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</si>
  <si>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</si>
  <si>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</si>
  <si>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</si>
  <si>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</si>
  <si>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</si>
  <si>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</si>
  <si>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</si>
  <si>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</si>
  <si>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</si>
  <si>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</si>
  <si>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</si>
  <si>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</si>
  <si>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</si>
  <si>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</si>
  <si>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</si>
  <si>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</si>
  <si>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</si>
  <si>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</si>
  <si>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</si>
  <si>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</si>
  <si>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</si>
  <si>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</si>
  <si>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</si>
  <si>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</si>
  <si>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</si>
  <si>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</si>
  <si>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</si>
  <si>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</si>
  <si>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</si>
  <si>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</si>
  <si>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</si>
  <si>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</si>
  <si>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</si>
  <si>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</si>
  <si>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</si>
  <si>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</si>
  <si>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</si>
  <si>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</si>
  <si>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</si>
  <si>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</si>
  <si>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</si>
  <si>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</si>
  <si>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</si>
  <si>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</si>
  <si>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</si>
  <si>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</si>
  <si>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</si>
  <si>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</si>
  <si>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</si>
  <si>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</si>
  <si>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</si>
  <si>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</si>
  <si>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</si>
  <si>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</si>
  <si>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</si>
  <si>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</si>
  <si>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</si>
  <si>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</si>
  <si>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</si>
  <si>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</si>
  <si>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</si>
  <si>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</si>
  <si>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</si>
  <si>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</si>
  <si>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</si>
  <si>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</si>
  <si>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</si>
  <si>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</si>
  <si>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</si>
  <si>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</si>
  <si>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</si>
  <si>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</si>
  <si>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</si>
  <si>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</si>
  <si>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</si>
  <si>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</si>
  <si>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</si>
  <si>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</si>
  <si>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</si>
  <si>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</si>
  <si>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</si>
  <si>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</si>
  <si>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</si>
  <si>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</si>
  <si>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</si>
  <si>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</si>
  <si>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</si>
  <si>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</si>
  <si>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</si>
  <si>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</si>
  <si>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</si>
  <si>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</si>
  <si>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</si>
  <si>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</si>
  <si>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</si>
  <si>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</si>
  <si>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</si>
  <si>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</si>
  <si>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</si>
  <si>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</si>
  <si>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</si>
  <si>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</si>
  <si>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</si>
  <si>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</si>
  <si>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</si>
  <si>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</si>
  <si>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</si>
  <si>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</si>
  <si>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</si>
  <si>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</si>
  <si>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</si>
  <si>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</si>
  <si>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</si>
  <si>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</si>
  <si>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</si>
  <si>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</si>
  <si>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</si>
  <si>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</si>
  <si>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</si>
  <si>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</si>
  <si>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</si>
  <si>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</si>
  <si>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</si>
  <si>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</si>
  <si>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</si>
  <si>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</si>
  <si>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</si>
  <si>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</si>
  <si>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</si>
  <si>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</si>
  <si>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</si>
  <si>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</si>
  <si>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</si>
  <si>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</si>
  <si>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</si>
  <si>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</si>
  <si>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</si>
  <si>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</si>
  <si>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</si>
  <si>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</si>
  <si>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</si>
  <si>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</si>
  <si>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</si>
  <si>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</si>
  <si>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</si>
  <si>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</si>
  <si>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</si>
  <si>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</si>
  <si>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</si>
  <si>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</si>
  <si>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</si>
  <si>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</si>
  <si>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</si>
  <si>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</si>
  <si>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</si>
  <si>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</si>
  <si>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</si>
  <si>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</si>
  <si>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</si>
  <si>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</si>
  <si>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</si>
  <si>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</si>
  <si>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</si>
  <si>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</si>
  <si>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</si>
  <si>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</si>
  <si>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</si>
  <si>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</si>
  <si>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</si>
  <si>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</si>
  <si>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</si>
  <si>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</si>
  <si>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</si>
  <si>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</si>
  <si>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</si>
  <si>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</si>
  <si>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</si>
  <si>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</si>
  <si>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</si>
  <si>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</si>
  <si>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</si>
  <si>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</si>
  <si>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</si>
  <si>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</si>
  <si>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</si>
  <si>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</si>
  <si>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</si>
  <si>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</si>
  <si>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</si>
  <si>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</si>
  <si>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</si>
  <si>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</si>
  <si>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</si>
  <si>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</si>
  <si>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</si>
  <si>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</si>
  <si>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</si>
  <si>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</si>
  <si>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</si>
  <si>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</si>
  <si>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</si>
  <si>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</si>
  <si>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</si>
  <si>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</si>
  <si>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</si>
  <si>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</si>
  <si>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</si>
  <si>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</si>
  <si>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</si>
  <si>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</si>
  <si>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</si>
  <si>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</si>
  <si>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</si>
  <si>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</si>
  <si>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</si>
  <si>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</si>
  <si>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</si>
  <si>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</si>
  <si>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</si>
  <si>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</si>
  <si>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</si>
  <si>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</si>
  <si>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</si>
  <si>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</si>
  <si>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</si>
  <si>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</si>
  <si>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</si>
  <si>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</si>
  <si>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</si>
  <si>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</si>
  <si>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</si>
  <si>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</si>
  <si>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</si>
  <si>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</si>
  <si>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</si>
  <si>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</si>
  <si>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</si>
  <si>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</si>
  <si>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</si>
  <si>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</si>
  <si>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</si>
  <si>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</si>
  <si>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</si>
  <si>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</si>
  <si>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</si>
  <si>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</si>
  <si>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</si>
  <si>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</si>
  <si>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</si>
  <si>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</si>
  <si>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</si>
  <si>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</si>
  <si>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</si>
  <si>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</si>
  <si>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</si>
  <si>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</si>
  <si>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</si>
  <si>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</si>
  <si>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</si>
  <si>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</si>
  <si>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</si>
  <si>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</si>
  <si>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</si>
  <si>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</si>
  <si>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</si>
  <si>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</si>
  <si>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</si>
  <si>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</si>
  <si>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</si>
  <si>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</si>
  <si>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</si>
  <si>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</si>
  <si>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</si>
  <si>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</si>
  <si>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</si>
  <si>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</si>
  <si>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</si>
  <si>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</si>
  <si>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</si>
  <si>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</si>
  <si>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</si>
  <si>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</si>
  <si>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</si>
  <si>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</si>
  <si>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</si>
  <si>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</si>
  <si>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</si>
  <si>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</si>
  <si>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</si>
  <si>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</si>
  <si>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</si>
  <si>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</si>
  <si>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</si>
  <si>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</si>
  <si>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</si>
  <si>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</si>
  <si>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</si>
  <si>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</si>
  <si>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</si>
  <si>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</si>
  <si>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</si>
  <si>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</si>
  <si>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</si>
  <si>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</si>
  <si>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</si>
  <si>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</si>
  <si>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</si>
  <si>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</si>
  <si>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</si>
  <si>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</si>
  <si>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</si>
  <si>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</si>
  <si>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</si>
  <si>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</si>
  <si>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</si>
  <si>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</si>
  <si>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</si>
  <si>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</si>
  <si>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</si>
  <si>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</si>
  <si>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</si>
  <si>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</si>
  <si>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</si>
  <si>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</si>
  <si>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</si>
  <si>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</si>
  <si>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</si>
  <si>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</si>
  <si>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</si>
  <si>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</si>
  <si>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</si>
  <si>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</si>
  <si>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</si>
  <si>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</si>
  <si>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</si>
  <si>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</si>
  <si>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</si>
  <si>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</si>
  <si>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</si>
  <si>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</si>
  <si>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</si>
  <si>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</si>
  <si>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</si>
  <si>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</si>
  <si>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</si>
  <si>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</si>
  <si>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</si>
  <si>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</si>
  <si>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</si>
  <si>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</si>
  <si>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</si>
  <si>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</si>
  <si>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</si>
  <si>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</si>
  <si>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</si>
  <si>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</si>
  <si>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</si>
  <si>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</si>
  <si>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</si>
  <si>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</si>
  <si>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</si>
  <si>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</si>
  <si>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</si>
  <si>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</si>
  <si>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</si>
  <si>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</si>
  <si>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</si>
  <si>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</si>
  <si>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</si>
  <si>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</si>
  <si>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</si>
  <si>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</si>
  <si>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</si>
  <si>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</si>
  <si>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</si>
  <si>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</si>
  <si>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</si>
  <si>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</si>
  <si>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</si>
  <si>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</si>
  <si>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</si>
  <si>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</si>
  <si>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</si>
  <si>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</si>
  <si>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</si>
  <si>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</si>
  <si>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</si>
  <si>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</si>
  <si>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</si>
  <si>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</si>
  <si>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</si>
  <si>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</si>
  <si>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</si>
  <si>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</si>
  <si>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</si>
  <si>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</si>
  <si>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</si>
  <si>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</si>
  <si>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</si>
  <si>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</si>
  <si>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</si>
  <si>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</si>
  <si>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</si>
  <si>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</si>
  <si>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</si>
  <si>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</si>
  <si>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</si>
  <si>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</si>
  <si>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</si>
  <si>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</si>
  <si>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</si>
  <si>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</si>
  <si>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</si>
  <si>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</si>
  <si>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</si>
  <si>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</si>
  <si>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</si>
  <si>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</si>
  <si>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</si>
  <si>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</si>
  <si>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</si>
  <si>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</si>
  <si>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</si>
  <si>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</si>
  <si>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</si>
  <si>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</si>
  <si>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</si>
  <si>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</si>
  <si>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</si>
  <si>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</si>
  <si>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</si>
  <si>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</si>
  <si>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</si>
  <si>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</si>
  <si>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</si>
  <si>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</si>
  <si>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</si>
  <si>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</si>
  <si>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</si>
  <si>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</si>
  <si>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</si>
  <si>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</si>
  <si>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</si>
  <si>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</si>
  <si>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</si>
  <si>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</si>
  <si>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</si>
  <si>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</si>
  <si>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</si>
  <si>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</si>
  <si>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</si>
  <si>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</si>
  <si>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</si>
  <si>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</si>
  <si>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</si>
  <si>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</si>
  <si>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</si>
  <si>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</si>
  <si>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</si>
  <si>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</si>
  <si>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</si>
  <si>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</si>
  <si>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</si>
  <si>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</si>
  <si>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</si>
  <si>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</si>
  <si>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</si>
  <si>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</si>
  <si>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</si>
  <si>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</si>
  <si>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</si>
  <si>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</si>
  <si>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</si>
  <si>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</si>
  <si>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</si>
  <si>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</si>
  <si>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</si>
  <si>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</si>
  <si>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</si>
  <si>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</si>
  <si>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</si>
  <si>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</si>
  <si>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</si>
  <si>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</si>
  <si>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</si>
  <si>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</si>
  <si>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</si>
  <si>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</si>
  <si>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</si>
  <si>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</si>
  <si>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</si>
  <si>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</si>
  <si>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</si>
  <si>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</si>
  <si>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</si>
  <si>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</si>
  <si>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</si>
  <si>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</si>
  <si>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</si>
  <si>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</si>
  <si>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</si>
  <si>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</si>
  <si>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</si>
  <si>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</si>
  <si>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</si>
  <si>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</si>
  <si>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</si>
  <si>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</si>
  <si>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</si>
  <si>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</si>
  <si>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</si>
  <si>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</si>
  <si>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</si>
  <si>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</si>
  <si>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</si>
  <si>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</si>
  <si>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</si>
  <si>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</si>
  <si>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</si>
  <si>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</si>
  <si>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</si>
  <si>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</si>
  <si>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</si>
  <si>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</si>
  <si>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</si>
  <si>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</si>
  <si>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</si>
  <si>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</si>
  <si>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</si>
  <si>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</si>
  <si>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</si>
  <si>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</si>
  <si>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</si>
  <si>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</si>
  <si>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</si>
  <si>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</si>
  <si>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</si>
  <si>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</si>
  <si>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</si>
  <si>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</si>
  <si>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</si>
  <si>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</si>
  <si>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</si>
  <si>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</si>
  <si>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</si>
  <si>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</si>
  <si>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</si>
  <si>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</si>
  <si>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</si>
  <si>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</si>
  <si>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</si>
  <si>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</si>
  <si>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</si>
  <si>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</si>
  <si>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</si>
  <si>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</si>
  <si>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</si>
  <si>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</si>
  <si>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</si>
  <si>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</si>
  <si>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</si>
  <si>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</si>
  <si>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</si>
  <si>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</si>
  <si>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</si>
  <si>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</si>
  <si>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</si>
  <si>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</si>
  <si>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</si>
  <si>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</si>
  <si>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</si>
  <si>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</si>
  <si>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</si>
  <si>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</si>
  <si>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</si>
  <si>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</si>
  <si>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</si>
  <si>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</si>
  <si>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</si>
  <si>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</si>
  <si>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</si>
  <si>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</si>
  <si>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</si>
  <si>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</si>
  <si>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</si>
  <si>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</si>
  <si>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</si>
  <si>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</si>
  <si>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</si>
  <si>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</si>
  <si>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</si>
  <si>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</si>
  <si>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</si>
  <si>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</si>
  <si>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</si>
  <si>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</si>
  <si>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</si>
  <si>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</si>
  <si>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</si>
  <si>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</si>
  <si>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</si>
  <si>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</si>
  <si>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</si>
  <si>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</si>
  <si>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</si>
  <si>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</si>
  <si>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</si>
  <si>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</si>
  <si>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</si>
  <si>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</si>
  <si>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</si>
  <si>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</si>
  <si>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</si>
  <si>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</si>
  <si>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</si>
  <si>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</si>
  <si>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</si>
  <si>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</si>
  <si>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</si>
  <si>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</si>
  <si>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</si>
  <si>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</si>
  <si>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</si>
  <si>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</si>
  <si>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</si>
  <si>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</si>
  <si>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</si>
  <si>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</si>
  <si>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</si>
  <si>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</si>
  <si>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</si>
  <si>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</si>
  <si>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</si>
  <si>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</si>
  <si>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</si>
  <si>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</si>
  <si>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</si>
  <si>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</si>
  <si>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</si>
  <si>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</si>
  <si>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</si>
  <si>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</si>
  <si>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</si>
  <si>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</si>
  <si>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</si>
  <si>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</si>
  <si>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</si>
  <si>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</si>
  <si>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</si>
  <si>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</si>
  <si>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</si>
  <si>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</si>
  <si>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</si>
  <si>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</si>
  <si>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</si>
  <si>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</si>
  <si>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</si>
  <si>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</si>
  <si>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</si>
  <si>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</si>
  <si>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</si>
  <si>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</si>
  <si>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</si>
  <si>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</si>
  <si>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</si>
  <si>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</si>
  <si>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</si>
  <si>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</si>
  <si>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</si>
  <si>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</si>
  <si>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</si>
  <si>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</si>
  <si>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</si>
  <si>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</si>
  <si>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</si>
  <si>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</si>
  <si>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</si>
  <si>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</si>
  <si>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</si>
  <si>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</si>
  <si>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</si>
  <si>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</si>
  <si>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</si>
  <si>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</si>
  <si>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</si>
  <si>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</si>
  <si>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</si>
  <si>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</si>
  <si>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</si>
  <si>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</si>
  <si>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</si>
  <si>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</si>
  <si>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</si>
  <si>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</si>
  <si>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</si>
  <si>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</si>
  <si>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</si>
  <si>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</si>
  <si>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</si>
  <si>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</si>
  <si>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</si>
  <si>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</si>
  <si>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</si>
  <si>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</si>
  <si>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</si>
  <si>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</si>
  <si>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</si>
  <si>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</si>
  <si>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</si>
  <si>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</si>
  <si>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</si>
  <si>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</si>
  <si>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</si>
  <si>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</si>
  <si>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</si>
  <si>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</si>
  <si>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</si>
  <si>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</si>
  <si>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</si>
  <si>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</si>
  <si>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</si>
  <si>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</si>
  <si>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</si>
  <si>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</si>
  <si>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</si>
  <si>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</si>
  <si>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</si>
  <si>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</si>
  <si>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</si>
  <si>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</si>
  <si>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</si>
  <si>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</si>
  <si>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</si>
  <si>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</si>
  <si>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</si>
  <si>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</si>
  <si>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</si>
  <si>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</si>
  <si>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</si>
  <si>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</si>
  <si>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</si>
  <si>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</si>
  <si>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</si>
  <si>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</si>
  <si>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</si>
  <si>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</si>
  <si>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</si>
  <si>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</si>
  <si>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</si>
  <si>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</si>
  <si>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</si>
  <si>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</si>
  <si>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</si>
  <si>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</si>
  <si>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</si>
  <si>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</si>
  <si>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</si>
  <si>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</si>
  <si>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</si>
  <si>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</si>
  <si>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</si>
  <si>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</si>
  <si>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</si>
  <si>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</si>
  <si>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</si>
  <si>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</si>
  <si>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</si>
  <si>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</si>
  <si>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</si>
  <si>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</si>
  <si>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</si>
  <si>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</si>
  <si>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</si>
  <si>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</si>
  <si>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</si>
  <si>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</si>
  <si>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</si>
  <si>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</si>
  <si>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</si>
  <si>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</si>
  <si>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</si>
  <si>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</si>
  <si>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</si>
  <si>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</si>
  <si>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</si>
  <si>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</si>
  <si>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</si>
  <si>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</si>
  <si>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</si>
  <si>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</si>
  <si>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</si>
  <si>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</si>
  <si>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</si>
  <si>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</si>
  <si>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</si>
  <si>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</si>
  <si>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</si>
  <si>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</si>
  <si>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</si>
  <si>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</si>
  <si>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</si>
  <si>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</si>
  <si>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</si>
  <si>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</si>
  <si>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</si>
  <si>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</si>
  <si>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</si>
  <si>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</si>
  <si>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</si>
  <si>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</si>
  <si>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</si>
  <si>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</si>
  <si>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</si>
  <si>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</si>
  <si>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</si>
  <si>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</si>
  <si>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</si>
  <si>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</si>
  <si>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</si>
  <si>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</si>
  <si>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</si>
  <si>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</si>
  <si>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</si>
  <si>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</si>
  <si>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</si>
  <si>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</si>
  <si>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</si>
  <si>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</si>
  <si>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</si>
  <si>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</si>
  <si>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</si>
  <si>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</si>
  <si>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</si>
  <si>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</si>
  <si>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</si>
  <si>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</si>
  <si>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</si>
  <si>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</si>
  <si>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</si>
  <si>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</si>
  <si>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</si>
  <si>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</si>
  <si>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</si>
  <si>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</si>
  <si>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</si>
  <si>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</si>
  <si>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</si>
  <si>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</si>
  <si>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</si>
  <si>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</si>
  <si>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</si>
  <si>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</si>
  <si>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</si>
  <si>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</si>
  <si>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</si>
  <si>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</si>
  <si>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</si>
  <si>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</si>
  <si>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</si>
  <si>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</si>
  <si>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</si>
  <si>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</si>
  <si>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</si>
  <si>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</si>
  <si>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</si>
  <si>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</si>
  <si>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</si>
  <si>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</si>
  <si>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</si>
  <si>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</si>
  <si>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</si>
  <si>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</si>
  <si>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</si>
  <si>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</si>
  <si>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</si>
  <si>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</si>
  <si>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</si>
  <si>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</si>
  <si>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</si>
  <si>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</si>
  <si>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</si>
  <si>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</si>
  <si>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</si>
  <si>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</si>
  <si>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</si>
  <si>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</si>
  <si>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</si>
  <si>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</si>
  <si>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</si>
  <si>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</si>
  <si>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</si>
  <si>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</si>
  <si>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</si>
  <si>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</si>
  <si>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</si>
  <si>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</si>
  <si>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</si>
  <si>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</si>
  <si>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</si>
  <si>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</si>
  <si>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</si>
  <si>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</si>
  <si>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</si>
  <si>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</si>
  <si>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</si>
  <si>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</si>
  <si>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</si>
  <si>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</si>
  <si>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</si>
  <si>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</si>
  <si>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</si>
  <si>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</si>
  <si>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</si>
  <si>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</si>
  <si>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</si>
  <si>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</si>
  <si>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</si>
  <si>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</si>
  <si>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</si>
  <si>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</si>
  <si>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</si>
  <si>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</si>
  <si>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</si>
  <si>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</si>
  <si>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</si>
  <si>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</si>
  <si>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</si>
  <si>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</si>
  <si>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</si>
  <si>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</si>
  <si>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</si>
  <si>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</si>
  <si>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</si>
  <si>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</si>
  <si>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</si>
  <si>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</si>
  <si>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</si>
  <si>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</si>
  <si>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</si>
  <si>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</si>
  <si>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</si>
  <si>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</si>
  <si>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</si>
  <si>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</si>
  <si>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</si>
  <si>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</si>
  <si>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</si>
  <si>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</si>
  <si>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</si>
  <si>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</si>
  <si>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</si>
  <si>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</si>
  <si>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</si>
  <si>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</si>
  <si>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</si>
  <si>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</si>
  <si>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</si>
  <si>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</si>
  <si>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</si>
  <si>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</si>
  <si>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</si>
  <si>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</si>
  <si>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</si>
  <si>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</si>
  <si>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</si>
  <si>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</si>
  <si>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</si>
  <si>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</si>
  <si>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</si>
  <si>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</si>
  <si>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</si>
  <si>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</si>
  <si>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</si>
  <si>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</si>
  <si>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</si>
  <si>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</si>
  <si>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</si>
  <si>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</si>
  <si>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</si>
  <si>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</si>
  <si>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</si>
  <si>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</si>
  <si>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</si>
  <si>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</si>
  <si>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</si>
  <si>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</si>
  <si>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</si>
  <si>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</si>
  <si>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</si>
  <si>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</si>
  <si>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</si>
  <si>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</si>
  <si>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</si>
  <si>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</si>
  <si>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</si>
  <si>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</si>
  <si>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</si>
  <si>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</si>
  <si>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</si>
  <si>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</si>
  <si>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</si>
  <si>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</si>
  <si>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</si>
  <si>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</si>
  <si>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</si>
  <si>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</si>
  <si>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</si>
  <si>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</si>
  <si>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</si>
  <si>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</si>
  <si>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</si>
  <si>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</si>
  <si>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</si>
  <si>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</si>
  <si>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</si>
  <si>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</si>
  <si>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</si>
  <si>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</si>
  <si>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</si>
  <si>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</si>
  <si>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</si>
  <si>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</si>
  <si>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</si>
  <si>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</si>
  <si>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</si>
  <si>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</si>
  <si>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</si>
  <si>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</si>
  <si>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</si>
  <si>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</si>
  <si>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</si>
  <si>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</si>
  <si>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</si>
  <si>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</si>
  <si>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</si>
  <si>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</si>
  <si>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</si>
  <si>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</si>
  <si>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</si>
  <si>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</si>
  <si>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</si>
  <si>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</si>
  <si>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</si>
  <si>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</si>
  <si>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</si>
  <si>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</si>
  <si>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</si>
  <si>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</si>
  <si>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</si>
  <si>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</si>
  <si>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</si>
  <si>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</si>
  <si>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</si>
  <si>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</si>
  <si>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</si>
  <si>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</si>
  <si>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</si>
  <si>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</si>
  <si>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</si>
  <si>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</si>
  <si>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</si>
  <si>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</si>
  <si>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</si>
  <si>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</si>
  <si>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</si>
  <si>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</si>
  <si>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</si>
  <si>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</si>
  <si>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</si>
  <si>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</si>
  <si>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</si>
  <si>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</si>
  <si>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</si>
  <si>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</si>
  <si>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</si>
  <si>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</si>
  <si>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</si>
  <si>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</si>
  <si>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</si>
  <si>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</si>
  <si>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</si>
  <si>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</si>
  <si>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</si>
  <si>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</si>
  <si>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</si>
  <si>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</si>
  <si>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</si>
  <si>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</si>
  <si>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</si>
  <si>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</si>
  <si>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</si>
  <si>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</si>
  <si>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</si>
  <si>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</si>
  <si>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</si>
  <si>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</si>
  <si>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</si>
  <si>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</si>
  <si>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</si>
  <si>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</si>
  <si>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</si>
  <si>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</si>
  <si>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</si>
  <si>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</si>
  <si>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</si>
  <si>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</si>
  <si>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</si>
  <si>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</si>
  <si>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</si>
  <si>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</si>
  <si>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</si>
  <si>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</si>
  <si>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</si>
  <si>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</si>
  <si>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</si>
  <si>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</si>
  <si>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</si>
  <si>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</si>
  <si>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</si>
  <si>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</si>
  <si>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</si>
  <si>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</si>
  <si>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</si>
  <si>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</si>
  <si>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</si>
  <si>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</si>
  <si>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</si>
  <si>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</si>
  <si>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</si>
  <si>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</si>
  <si>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</si>
  <si>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</si>
  <si>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</si>
  <si>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</si>
  <si>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</si>
  <si>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</si>
  <si>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</si>
  <si>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</si>
  <si>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</si>
  <si>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</si>
  <si>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</si>
  <si>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</si>
  <si>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</si>
  <si>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</si>
  <si>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</si>
  <si>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</si>
  <si>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</si>
  <si>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</si>
  <si>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</si>
  <si>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</si>
  <si>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</si>
  <si>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</si>
  <si>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</si>
  <si>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</si>
  <si>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</si>
  <si>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</si>
  <si>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</si>
  <si>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</si>
  <si>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</si>
  <si>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</si>
  <si>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</si>
  <si>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</si>
  <si>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</si>
  <si>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</si>
  <si>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</si>
  <si>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</si>
  <si>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</si>
  <si>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</si>
  <si>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</si>
  <si>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</si>
  <si>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</si>
  <si>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</si>
  <si>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</si>
  <si>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</si>
  <si>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</si>
  <si>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</si>
  <si>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</si>
  <si>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</si>
  <si>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</si>
  <si>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</si>
  <si>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</si>
  <si>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</si>
  <si>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</si>
  <si>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</si>
  <si>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</si>
  <si>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</si>
  <si>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</si>
  <si>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</si>
  <si>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</si>
  <si>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</si>
  <si>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</si>
  <si>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</si>
  <si>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</si>
  <si>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</si>
  <si>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</si>
  <si>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</si>
  <si>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</si>
  <si>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</si>
  <si>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</si>
  <si>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</si>
  <si>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</si>
  <si>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</si>
  <si>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</si>
  <si>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</si>
  <si>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</si>
  <si>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</si>
  <si>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</si>
  <si>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</si>
  <si>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</si>
  <si>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</si>
  <si>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</si>
  <si>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</si>
  <si>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</si>
  <si>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</si>
  <si>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</si>
  <si>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</si>
  <si>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</si>
  <si>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</si>
  <si>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</si>
  <si>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</si>
  <si>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</si>
  <si>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</si>
  <si>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</si>
  <si>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</si>
  <si>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</si>
  <si>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</si>
  <si>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</si>
  <si>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</si>
  <si>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</si>
  <si>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</si>
  <si>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</si>
  <si>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</si>
  <si>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</si>
  <si>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</si>
  <si>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</si>
  <si>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</si>
  <si>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</si>
  <si>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</si>
  <si>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</si>
  <si>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</si>
  <si>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</si>
  <si>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</si>
  <si>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</si>
  <si>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</si>
  <si>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</si>
  <si>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</si>
  <si>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</si>
  <si>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</si>
  <si>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</si>
  <si>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</si>
  <si>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</si>
  <si>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</si>
  <si>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</si>
  <si>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</si>
  <si>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</si>
  <si>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</si>
  <si>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</si>
  <si>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</si>
  <si>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</si>
  <si>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</si>
  <si>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</si>
  <si>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</si>
  <si>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</si>
  <si>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</si>
  <si>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</si>
  <si>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</si>
  <si>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</si>
  <si>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</si>
  <si>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</si>
  <si>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</si>
  <si>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</si>
  <si>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</si>
  <si>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</si>
  <si>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</si>
  <si>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</si>
  <si>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</si>
  <si>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</si>
  <si>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</si>
  <si>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</si>
  <si>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</si>
  <si>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</si>
  <si>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</si>
  <si>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</si>
  <si>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</si>
  <si>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</si>
  <si>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</si>
  <si>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</si>
  <si>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</si>
  <si>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</si>
  <si>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</si>
  <si>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</si>
  <si>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</si>
  <si>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</si>
  <si>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</si>
  <si>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</si>
  <si>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</si>
  <si>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</si>
  <si>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</si>
  <si>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</si>
  <si>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</si>
  <si>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</si>
  <si>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</si>
  <si>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</si>
  <si>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</si>
  <si>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</si>
  <si>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</si>
  <si>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</si>
  <si>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</si>
  <si>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</si>
  <si>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</si>
  <si>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</si>
  <si>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</si>
  <si>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</si>
  <si>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</si>
  <si>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</si>
  <si>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</si>
  <si>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</si>
  <si>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</si>
  <si>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</si>
  <si>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</si>
  <si>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</si>
  <si>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</si>
  <si>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</si>
  <si>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</si>
  <si>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</si>
  <si>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</si>
  <si>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</si>
  <si>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</si>
  <si>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</si>
  <si>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</si>
  <si>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</si>
  <si>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</si>
  <si>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</si>
  <si>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</si>
  <si>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</si>
  <si>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</si>
  <si>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</si>
  <si>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</si>
  <si>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</si>
  <si>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</si>
  <si>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</si>
  <si>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</si>
  <si>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</si>
  <si>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</si>
  <si>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</si>
  <si>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</si>
  <si>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</si>
  <si>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</si>
  <si>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</si>
  <si>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</si>
  <si>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</si>
  <si>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</si>
  <si>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</si>
  <si>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</si>
  <si>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</si>
  <si>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</si>
  <si>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</si>
  <si>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</si>
  <si>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</si>
  <si>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</si>
  <si>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</si>
  <si>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</si>
  <si>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</si>
  <si>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</si>
  <si>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</si>
  <si>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</si>
  <si>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</si>
  <si>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</si>
  <si>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</si>
  <si>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</si>
  <si>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</si>
  <si>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</si>
  <si>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</si>
  <si>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</si>
  <si>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</si>
  <si>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</si>
  <si>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</si>
  <si>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</si>
  <si>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</si>
  <si>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</si>
  <si>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</si>
  <si>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</si>
  <si>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</si>
  <si>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</si>
  <si>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</si>
  <si>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</si>
  <si>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</si>
  <si>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</si>
  <si>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</si>
  <si>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</si>
  <si>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</si>
  <si>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</si>
  <si>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</si>
  <si>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</si>
  <si>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</si>
  <si>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</si>
  <si>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</si>
  <si>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</si>
  <si>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</si>
  <si>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</si>
  <si>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</si>
  <si>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</si>
  <si>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</si>
  <si>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</si>
  <si>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</si>
  <si>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</si>
  <si>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</si>
  <si>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</si>
  <si>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</si>
  <si>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</si>
  <si>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</si>
  <si>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</si>
  <si>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</si>
  <si>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</si>
  <si>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</si>
  <si>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</si>
  <si>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</si>
  <si>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</si>
  <si>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</si>
  <si>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</si>
  <si>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</si>
  <si>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</si>
  <si>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</si>
  <si>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</si>
  <si>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</si>
  <si>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</si>
  <si>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</si>
  <si>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</si>
  <si>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</si>
  <si>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</si>
  <si>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</si>
  <si>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</si>
  <si>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</si>
  <si>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</si>
  <si>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</si>
  <si>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</si>
  <si>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</si>
  <si>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</si>
  <si>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</si>
  <si>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</si>
  <si>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</si>
  <si>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</si>
  <si>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</si>
  <si>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</si>
  <si>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</si>
  <si>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</si>
  <si>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</si>
  <si>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</si>
  <si>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</si>
  <si>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</si>
  <si>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</si>
  <si>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</si>
  <si>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</si>
  <si>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</si>
  <si>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</si>
  <si>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</si>
  <si>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</si>
  <si>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</si>
  <si>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</si>
  <si>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</si>
  <si>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</si>
  <si>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</si>
  <si>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</si>
  <si>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</si>
  <si>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</si>
  <si>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</si>
  <si>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</si>
  <si>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</si>
  <si>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</si>
  <si>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</si>
  <si>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</si>
  <si>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</si>
  <si>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</si>
  <si>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</si>
  <si>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</si>
  <si>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</si>
  <si>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</si>
  <si>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</si>
  <si>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</si>
  <si>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</si>
  <si>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</si>
  <si>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</si>
  <si>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</si>
  <si>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</si>
  <si>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</si>
  <si>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</si>
  <si>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</si>
  <si>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</si>
  <si>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</si>
  <si>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</si>
  <si>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</si>
  <si>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</si>
  <si>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</si>
  <si>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</si>
  <si>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</si>
  <si>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</si>
  <si>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</si>
  <si>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</si>
  <si>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</si>
  <si>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</si>
  <si>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</si>
  <si>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</si>
  <si>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</si>
  <si>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</si>
  <si>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</si>
  <si>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</si>
  <si>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</si>
  <si>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</si>
  <si>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</si>
  <si>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</si>
  <si>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</si>
  <si>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</si>
  <si>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</si>
  <si>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</si>
  <si>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</si>
  <si>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</si>
  <si>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</si>
  <si>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</si>
  <si>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</si>
  <si>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</si>
  <si>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</si>
  <si>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</si>
  <si>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</si>
  <si>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</si>
  <si>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</si>
  <si>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</si>
  <si>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</si>
  <si>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</si>
  <si>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</si>
  <si>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</si>
  <si>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</si>
  <si>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</si>
  <si>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</si>
  <si>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</si>
  <si>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</si>
  <si>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</si>
  <si>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</si>
  <si>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</si>
  <si>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</si>
  <si>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</si>
  <si>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</si>
  <si>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</si>
  <si>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</si>
  <si>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</si>
  <si>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</si>
  <si>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</si>
  <si>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</si>
  <si>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</si>
  <si>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</si>
  <si>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</si>
  <si>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</si>
  <si>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</si>
  <si>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</si>
  <si>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</si>
  <si>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</si>
  <si>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</si>
  <si>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</si>
  <si>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</si>
  <si>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</si>
  <si>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</si>
  <si>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</si>
  <si>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</si>
  <si>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</si>
  <si>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</si>
  <si>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</si>
  <si>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</si>
  <si>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</si>
  <si>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</si>
  <si>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</si>
  <si>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</si>
  <si>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</si>
  <si>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</si>
  <si>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</si>
  <si>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</si>
  <si>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</si>
  <si>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</si>
  <si>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</si>
  <si>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</si>
  <si>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</si>
  <si>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</si>
  <si>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</si>
  <si>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</si>
  <si>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</si>
  <si>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</si>
  <si>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</si>
  <si>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</si>
  <si>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</si>
  <si>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</si>
  <si>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</si>
  <si>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</si>
  <si>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</si>
  <si>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</si>
  <si>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</si>
  <si>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</si>
  <si>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</si>
  <si>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</si>
  <si>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</si>
  <si>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</si>
  <si>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</si>
  <si>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</si>
  <si>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</si>
  <si>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</si>
  <si>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</si>
  <si>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</si>
  <si>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</si>
  <si>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</si>
  <si>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</si>
  <si>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</si>
  <si>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</si>
  <si>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</si>
  <si>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</si>
  <si>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</si>
  <si>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</si>
  <si>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</si>
  <si>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</si>
  <si>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</si>
  <si>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</si>
  <si>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</si>
  <si>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</si>
  <si>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</si>
  <si>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</si>
  <si>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</si>
  <si>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</si>
  <si>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</si>
  <si>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</si>
  <si>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</si>
  <si>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</si>
  <si>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</si>
  <si>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</si>
  <si>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</si>
  <si>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</si>
  <si>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</si>
  <si>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</si>
  <si>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</si>
  <si>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</si>
  <si>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</si>
  <si>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</si>
  <si>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</si>
  <si>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</si>
  <si>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</si>
  <si>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</si>
  <si>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</si>
  <si>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</si>
  <si>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</si>
  <si>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</si>
  <si>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</si>
  <si>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</si>
  <si>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</si>
  <si>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</si>
  <si>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</si>
  <si>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</si>
  <si>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</si>
  <si>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</si>
  <si>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</si>
  <si>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</si>
  <si>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</si>
  <si>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</si>
  <si>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</si>
  <si>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</si>
  <si>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</si>
  <si>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</si>
  <si>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</si>
  <si>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</si>
  <si>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</si>
  <si>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</si>
  <si>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</si>
  <si>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</si>
  <si>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</si>
  <si>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</si>
  <si>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</si>
  <si>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</si>
  <si>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</si>
  <si>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</si>
  <si>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</si>
  <si>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</si>
  <si>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</si>
  <si>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</si>
  <si>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</si>
  <si>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</si>
  <si>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</si>
  <si>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</si>
  <si>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</si>
  <si>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</si>
  <si>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</si>
  <si>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</si>
  <si>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</si>
  <si>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</si>
  <si>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</si>
  <si>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</si>
  <si>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</si>
  <si>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</si>
  <si>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</si>
  <si>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</si>
  <si>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</si>
  <si>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</si>
  <si>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</si>
  <si>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</si>
  <si>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</si>
  <si>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</si>
  <si>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</si>
  <si>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</si>
  <si>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</si>
  <si>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</si>
  <si>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</si>
  <si>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</si>
  <si>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</si>
  <si>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</si>
  <si>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</si>
  <si>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</si>
  <si>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</si>
  <si>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</si>
  <si>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</si>
  <si>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</si>
  <si>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</si>
  <si>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</si>
  <si>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</si>
  <si>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</si>
  <si>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</si>
  <si>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</si>
  <si>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</si>
  <si>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</si>
  <si>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</si>
  <si>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</si>
  <si>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</si>
  <si>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</si>
  <si>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</si>
  <si>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</si>
  <si>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</si>
  <si>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</si>
  <si>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</si>
  <si>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</si>
  <si>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</si>
  <si>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</si>
  <si>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</si>
  <si>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</si>
  <si>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</si>
  <si>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</si>
  <si>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</si>
  <si>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</si>
  <si>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</si>
  <si>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</si>
  <si>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</si>
  <si>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</si>
  <si>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</si>
  <si>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</si>
  <si>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</si>
  <si>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</si>
  <si>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</si>
  <si>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</si>
  <si>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</si>
  <si>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</si>
  <si>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</si>
  <si>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</si>
  <si>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</si>
  <si>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</si>
  <si>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</si>
  <si>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</si>
  <si>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</si>
  <si>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</si>
  <si>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</si>
  <si>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</si>
  <si>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</si>
  <si>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</si>
  <si>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</si>
  <si>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</si>
  <si>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</si>
  <si>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</si>
  <si>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</si>
  <si>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</si>
  <si>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</si>
  <si>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</si>
  <si>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</si>
  <si>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</si>
  <si>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</si>
  <si>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</si>
  <si>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</si>
  <si>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</si>
  <si>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</si>
  <si>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</si>
  <si>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</si>
  <si>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</si>
  <si>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</si>
  <si>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</si>
  <si>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</si>
  <si>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</si>
  <si>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</si>
  <si>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</si>
  <si>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</si>
  <si>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</si>
  <si>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</si>
  <si>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</si>
  <si>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</si>
  <si>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</si>
  <si>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</si>
  <si>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</si>
  <si>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</si>
  <si>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</si>
  <si>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</si>
  <si>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</si>
  <si>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</si>
  <si>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</si>
  <si>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</si>
  <si>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</si>
  <si>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</si>
  <si>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</si>
  <si>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</si>
  <si>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</si>
  <si>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</si>
  <si>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</si>
  <si>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</si>
  <si>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</si>
  <si>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</si>
  <si>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</si>
  <si>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</si>
  <si>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</si>
  <si>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</si>
  <si>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</si>
  <si>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</si>
  <si>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</si>
  <si>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</si>
  <si>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</si>
  <si>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</si>
  <si>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</si>
  <si>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</si>
  <si>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</si>
  <si>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</si>
  <si>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</si>
  <si>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</si>
  <si>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</si>
  <si>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</si>
  <si>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</si>
  <si>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</si>
  <si>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</si>
  <si>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</si>
  <si>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</si>
  <si>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</si>
  <si>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</si>
  <si>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</si>
  <si>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</si>
  <si>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</si>
  <si>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</si>
  <si>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</si>
  <si>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</si>
  <si>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</si>
  <si>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</si>
  <si>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</si>
  <si>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</si>
  <si>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</si>
  <si>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</si>
  <si>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</si>
  <si>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</si>
  <si>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</si>
  <si>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</si>
  <si>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</si>
  <si>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</si>
  <si>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</si>
  <si>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</si>
  <si>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</si>
  <si>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</si>
  <si>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</si>
  <si>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</si>
  <si>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</si>
  <si>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</si>
  <si>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</si>
  <si>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</si>
  <si>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</si>
  <si>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</si>
  <si>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</si>
  <si>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</si>
  <si>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</si>
  <si>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</si>
  <si>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</si>
  <si>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</si>
  <si>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</si>
  <si>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</si>
  <si>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</si>
  <si>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</si>
  <si>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</si>
  <si>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</si>
  <si>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</si>
  <si>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</si>
  <si>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</si>
  <si>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</si>
  <si>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</si>
  <si>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</si>
  <si>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</si>
  <si>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</si>
  <si>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</si>
  <si>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</si>
  <si>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</si>
  <si>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</si>
  <si>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</si>
  <si>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</si>
  <si>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</si>
  <si>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</si>
  <si>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</si>
  <si>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</si>
  <si>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</si>
  <si>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</si>
  <si>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</si>
  <si>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</si>
  <si>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</si>
  <si>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</si>
  <si>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</si>
  <si>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</si>
  <si>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</si>
  <si>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</si>
  <si>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</si>
  <si>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</si>
  <si>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</si>
  <si>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</si>
  <si>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</si>
  <si>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</si>
  <si>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</si>
  <si>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</si>
  <si>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</si>
  <si>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</si>
  <si>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</si>
  <si>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</si>
  <si>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</si>
  <si>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</si>
  <si>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</si>
  <si>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</si>
  <si>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</si>
  <si>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</si>
  <si>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</si>
  <si>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</si>
  <si>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</si>
  <si>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</si>
  <si>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</si>
  <si>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</si>
  <si>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</si>
  <si>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</si>
  <si>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</si>
  <si>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</si>
  <si>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</si>
  <si>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</si>
  <si>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</si>
  <si>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</si>
  <si>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</si>
  <si>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</si>
  <si>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</si>
  <si>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</si>
  <si>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</si>
  <si>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</si>
  <si>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</si>
  <si>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</si>
  <si>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</si>
  <si>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</si>
  <si>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</si>
  <si>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</si>
  <si>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</si>
  <si>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</si>
  <si>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</si>
  <si>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</si>
  <si>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</si>
  <si>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</si>
  <si>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</si>
  <si>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</si>
  <si>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</si>
  <si>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</si>
  <si>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</si>
  <si>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</si>
  <si>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</si>
  <si>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</si>
  <si>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</si>
  <si>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</si>
  <si>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</si>
  <si>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</si>
  <si>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</si>
  <si>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</si>
  <si>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</si>
  <si>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</si>
  <si>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</si>
  <si>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</si>
  <si>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</si>
  <si>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</si>
  <si>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</si>
  <si>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</si>
  <si>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</si>
  <si>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</si>
  <si>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</si>
  <si>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</si>
  <si>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</si>
  <si>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</si>
  <si>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</si>
  <si>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</si>
  <si>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</si>
  <si>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</si>
  <si>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</si>
  <si>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</si>
  <si>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</si>
  <si>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</si>
  <si>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</si>
  <si>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</si>
  <si>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</si>
  <si>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</si>
  <si>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</si>
  <si>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</si>
  <si>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</si>
  <si>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</si>
  <si>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</si>
  <si>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</si>
  <si>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</si>
  <si>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</si>
  <si>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</si>
  <si>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</si>
  <si>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</si>
  <si>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</si>
  <si>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</si>
  <si>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</si>
  <si>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</si>
  <si>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</si>
  <si>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</si>
  <si>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</si>
  <si>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</si>
  <si>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</si>
  <si>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</si>
  <si>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</si>
  <si>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</si>
  <si>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</si>
  <si>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</si>
  <si>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</si>
  <si>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</si>
  <si>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</si>
  <si>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</si>
  <si>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</si>
  <si>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</si>
  <si>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</si>
  <si>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</si>
  <si>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</si>
  <si>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</si>
  <si>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</si>
  <si>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</si>
  <si>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</si>
  <si>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</si>
  <si>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</si>
  <si>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</si>
  <si>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</si>
  <si>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</si>
  <si>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</si>
  <si>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</si>
  <si>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</si>
  <si>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</si>
  <si>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</si>
  <si>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</si>
  <si>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</si>
  <si>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</si>
  <si>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</si>
  <si>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</si>
  <si>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</si>
  <si>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</si>
  <si>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</si>
  <si>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</si>
  <si>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</si>
  <si>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</si>
  <si>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</si>
  <si>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</si>
  <si>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</si>
  <si>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</si>
  <si>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</si>
  <si>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</si>
  <si>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</si>
  <si>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</si>
  <si>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</si>
  <si>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</si>
  <si>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</si>
  <si>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</si>
  <si>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</si>
  <si>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</si>
  <si>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</si>
  <si>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</si>
  <si>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</si>
  <si>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</si>
  <si>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</si>
  <si>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</si>
  <si>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</si>
  <si>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</si>
  <si>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</si>
  <si>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</si>
  <si>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</si>
  <si>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</si>
  <si>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</si>
  <si>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</si>
  <si>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</si>
  <si>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</si>
  <si>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</si>
  <si>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</si>
  <si>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</si>
  <si>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</si>
  <si>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</si>
  <si>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</si>
  <si>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</si>
  <si>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</si>
  <si>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</si>
  <si>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</si>
  <si>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</si>
  <si>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</si>
  <si>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</si>
  <si>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</si>
  <si>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</si>
  <si>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</si>
  <si>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</si>
  <si>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</si>
  <si>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</si>
  <si>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</si>
  <si>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</si>
  <si>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</si>
  <si>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</si>
  <si>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</si>
  <si>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</si>
  <si>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</si>
  <si>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</si>
  <si>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</si>
  <si>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</si>
  <si>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</si>
  <si>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</si>
  <si>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</si>
  <si>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</si>
  <si>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</si>
  <si>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</si>
  <si>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</si>
  <si>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</si>
  <si>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</si>
  <si>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</si>
  <si>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</si>
  <si>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</si>
  <si>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</si>
  <si>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</si>
  <si>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</si>
  <si>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</si>
  <si>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</si>
  <si>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</si>
  <si>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</si>
  <si>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</si>
  <si>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</si>
  <si>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</si>
  <si>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</si>
  <si>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</si>
  <si>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</si>
  <si>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</si>
  <si>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</si>
  <si>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</si>
  <si>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</si>
  <si>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</si>
  <si>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</si>
  <si>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</si>
  <si>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</si>
  <si>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</si>
  <si>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</si>
  <si>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</si>
  <si>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</si>
  <si>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</si>
  <si>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</si>
  <si>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</si>
  <si>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</si>
  <si>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</si>
  <si>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</si>
  <si>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</si>
  <si>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</si>
  <si>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</si>
  <si>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</si>
  <si>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</si>
  <si>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</si>
  <si>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</si>
  <si>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</si>
  <si>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</si>
  <si>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</si>
  <si>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</si>
  <si>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</si>
  <si>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</si>
  <si>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</si>
  <si>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</si>
  <si>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</si>
  <si>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</si>
  <si>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</si>
  <si>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</si>
  <si>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</si>
  <si>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</si>
  <si>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</si>
  <si>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</si>
  <si>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</si>
  <si>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</si>
  <si>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</si>
  <si>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</si>
  <si>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</si>
  <si>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</si>
  <si>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</si>
  <si>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</si>
  <si>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</si>
  <si>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</si>
  <si>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</si>
  <si>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</si>
  <si>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</si>
  <si>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</si>
  <si>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</si>
  <si>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</si>
  <si>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</si>
  <si>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</si>
  <si>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</si>
  <si>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</si>
  <si>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</si>
  <si>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</si>
  <si>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</si>
  <si>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</si>
  <si>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</si>
  <si>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</si>
  <si>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</si>
  <si>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</si>
  <si>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</si>
  <si>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</si>
  <si>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</si>
  <si>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</si>
  <si>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</si>
  <si>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</si>
  <si>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</si>
  <si>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</si>
  <si>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</si>
  <si>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</si>
  <si>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</si>
  <si>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</si>
  <si>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</si>
  <si>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</si>
  <si>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</si>
  <si>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</si>
  <si>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</si>
  <si>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</si>
  <si>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</si>
  <si>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</si>
  <si>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</si>
  <si>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</si>
  <si>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</si>
  <si>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</si>
  <si>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</si>
  <si>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</si>
  <si>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</si>
  <si>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</si>
  <si>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</si>
  <si>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</si>
  <si>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</si>
  <si>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</si>
  <si>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</si>
  <si>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</si>
  <si>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</si>
  <si>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</si>
  <si>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</si>
  <si>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</si>
  <si>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</si>
  <si>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</si>
  <si>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</si>
  <si>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</si>
  <si>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</si>
  <si>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</si>
  <si>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</si>
  <si>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</si>
  <si>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</si>
  <si>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</si>
  <si>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</si>
  <si>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</si>
  <si>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</si>
  <si>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</si>
  <si>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</si>
  <si>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</si>
  <si>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</si>
  <si>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</si>
  <si>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</si>
  <si>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</si>
  <si>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</si>
  <si>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</si>
  <si>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</si>
  <si>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</si>
  <si>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</si>
  <si>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</si>
  <si>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</si>
  <si>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</si>
  <si>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</si>
  <si>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</si>
  <si>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</si>
  <si>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</si>
  <si>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</si>
  <si>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</si>
  <si>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</si>
  <si>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</si>
  <si>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</si>
  <si>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</si>
  <si>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</si>
  <si>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</si>
  <si>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</si>
  <si>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</si>
  <si>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</si>
  <si>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</si>
  <si>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</si>
  <si>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</si>
  <si>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</si>
  <si>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</si>
  <si>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</si>
  <si>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</si>
  <si>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</si>
  <si>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</si>
  <si>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</si>
  <si>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</si>
  <si>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</si>
  <si>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</si>
  <si>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</si>
  <si>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</si>
  <si>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</si>
  <si>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</si>
  <si>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</si>
  <si>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</si>
  <si>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</si>
  <si>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</si>
  <si>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</si>
  <si>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</si>
  <si>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</si>
  <si>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</si>
  <si>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</si>
  <si>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</si>
  <si>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</si>
  <si>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</si>
  <si>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</si>
  <si>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</si>
  <si>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</si>
  <si>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</si>
  <si>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</si>
  <si>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</si>
  <si>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</si>
  <si>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</si>
  <si>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</si>
  <si>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</si>
  <si>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</si>
  <si>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</si>
  <si>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</si>
  <si>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</si>
  <si>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</si>
  <si>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</si>
  <si>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</si>
  <si>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</si>
  <si>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</si>
  <si>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</si>
  <si>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</si>
  <si>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</si>
  <si>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</si>
  <si>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</si>
  <si>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</si>
  <si>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</si>
  <si>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</si>
  <si>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</si>
  <si>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</si>
  <si>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</si>
  <si>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</si>
  <si>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</si>
  <si>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</si>
  <si>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</si>
  <si>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</si>
  <si>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</si>
  <si>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</si>
  <si>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</si>
  <si>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</si>
  <si>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</si>
  <si>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</si>
  <si>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</si>
  <si>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</si>
  <si>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</si>
  <si>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</si>
  <si>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</si>
  <si>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</si>
  <si>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</si>
  <si>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</si>
  <si>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</si>
  <si>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</si>
  <si>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</si>
  <si>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</si>
  <si>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</si>
  <si>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</si>
  <si>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</si>
  <si>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</si>
  <si>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</si>
  <si>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</si>
  <si>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</si>
  <si>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</si>
  <si>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</si>
  <si>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</si>
  <si>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</si>
  <si>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</si>
  <si>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</si>
  <si>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</si>
  <si>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</si>
  <si>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</si>
  <si>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</si>
  <si>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</si>
  <si>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</si>
  <si>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</si>
  <si>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</si>
  <si>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</si>
  <si>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</si>
  <si>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</si>
  <si>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</si>
  <si>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</si>
  <si>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</si>
  <si>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</si>
  <si>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</si>
  <si>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</si>
  <si>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</si>
  <si>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</si>
  <si>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</si>
  <si>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</si>
  <si>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</si>
  <si>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</si>
  <si>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</si>
  <si>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</si>
  <si>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</si>
  <si>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</si>
  <si>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</si>
  <si>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</si>
  <si>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</si>
  <si>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</si>
  <si>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</si>
  <si>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</si>
  <si>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</si>
  <si>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</si>
  <si>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</si>
  <si>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</si>
  <si>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</si>
  <si>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</si>
  <si>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</si>
  <si>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</si>
  <si>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</si>
  <si>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</si>
  <si>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</si>
  <si>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</si>
  <si>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</si>
  <si>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</si>
  <si>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</si>
  <si>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</si>
  <si>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</si>
  <si>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</si>
  <si>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</si>
  <si>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</si>
  <si>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</si>
  <si>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</si>
  <si>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</si>
  <si>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</si>
  <si>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</si>
  <si>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</si>
  <si>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</si>
  <si>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</si>
  <si>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</si>
  <si>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</si>
  <si>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</si>
  <si>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</si>
  <si>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</si>
  <si>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</si>
  <si>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</si>
  <si>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</si>
  <si>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</si>
  <si>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</si>
  <si>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</si>
  <si>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</si>
  <si>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</si>
  <si>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</si>
  <si>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</si>
  <si>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</si>
  <si>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</si>
  <si>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</si>
  <si>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</si>
  <si>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</si>
  <si>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</si>
  <si>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</si>
  <si>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</si>
  <si>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</si>
  <si>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</si>
  <si>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</si>
  <si>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</si>
  <si>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</si>
  <si>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</si>
  <si>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</si>
  <si>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</si>
  <si>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</si>
  <si>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</si>
  <si>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</si>
  <si>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</si>
  <si>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</si>
  <si>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</si>
  <si>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</si>
  <si>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</si>
  <si>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</si>
  <si>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</si>
  <si>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</si>
  <si>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</si>
  <si>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</si>
  <si>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</si>
  <si>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</si>
  <si>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</si>
  <si>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</si>
  <si>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</si>
  <si>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</si>
  <si>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</si>
  <si>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</si>
  <si>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</si>
  <si>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</si>
  <si>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</si>
  <si>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</si>
  <si>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</si>
  <si>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</si>
  <si>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</si>
  <si>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</si>
  <si>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</si>
  <si>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</si>
  <si>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</si>
  <si>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</si>
  <si>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</si>
  <si>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</si>
  <si>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</si>
  <si>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</si>
  <si>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</si>
  <si>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</si>
  <si>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</si>
  <si>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</si>
  <si>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</si>
  <si>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</si>
  <si>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</si>
  <si>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</si>
  <si>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</si>
  <si>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</si>
  <si>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</si>
  <si>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</si>
  <si>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</si>
  <si>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</si>
  <si>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</si>
  <si>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</si>
  <si>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</si>
  <si>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</si>
  <si>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</si>
  <si>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</si>
  <si>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</si>
  <si>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</si>
  <si>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</si>
  <si>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</si>
  <si>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</si>
  <si>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</si>
  <si>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</si>
  <si>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</si>
  <si>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</si>
  <si>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</si>
  <si>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</si>
  <si>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</si>
  <si>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</si>
  <si>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</si>
  <si>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</si>
  <si>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</si>
  <si>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</si>
  <si>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</si>
  <si>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</si>
  <si>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</si>
  <si>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</si>
  <si>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</si>
  <si>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</si>
  <si>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</si>
  <si>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</si>
  <si>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</si>
  <si>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</si>
  <si>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</si>
  <si>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</si>
  <si>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</si>
  <si>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</si>
  <si>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</si>
  <si>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</si>
  <si>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</si>
  <si>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</si>
  <si>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</si>
  <si>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</si>
  <si>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</si>
  <si>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</si>
  <si>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</si>
  <si>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</si>
  <si>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</si>
  <si>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</si>
  <si>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</si>
  <si>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</si>
  <si>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</si>
  <si>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</si>
  <si>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</si>
  <si>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</si>
  <si>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</si>
  <si>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</si>
  <si>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</si>
  <si>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</si>
  <si>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</si>
  <si>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</si>
  <si>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</si>
  <si>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</si>
  <si>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</si>
  <si>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</si>
  <si>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</si>
  <si>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</si>
  <si>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</si>
  <si>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</si>
  <si>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</si>
  <si>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</si>
  <si>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</si>
  <si>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</si>
  <si>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</si>
  <si>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</si>
  <si>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</si>
  <si>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</si>
  <si>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</si>
  <si>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</si>
  <si>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</si>
  <si>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</si>
  <si>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</si>
  <si>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</si>
  <si>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</si>
  <si>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</si>
  <si>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</si>
  <si>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</si>
  <si>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</si>
  <si>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</si>
  <si>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</si>
  <si>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</si>
  <si>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</si>
  <si>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</si>
  <si>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</si>
  <si>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</si>
  <si>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</si>
  <si>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</si>
  <si>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</si>
  <si>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</si>
  <si>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</si>
  <si>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</si>
  <si>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</si>
  <si>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</si>
  <si>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</si>
  <si>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</si>
  <si>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</si>
  <si>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</si>
  <si>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</si>
  <si>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</si>
  <si>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</si>
  <si>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</si>
  <si>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</si>
  <si>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</si>
  <si>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</si>
  <si>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</si>
  <si>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</si>
  <si>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</si>
  <si>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</si>
  <si>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</si>
  <si>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</si>
  <si>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</si>
  <si>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</si>
  <si>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</si>
  <si>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</si>
  <si>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</si>
  <si>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</si>
  <si>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</si>
  <si>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</si>
  <si>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</si>
  <si>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</si>
  <si>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</si>
  <si>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</si>
  <si>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</si>
  <si>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</si>
  <si>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</si>
  <si>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</si>
  <si>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</si>
  <si>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</si>
  <si>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</si>
  <si>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</si>
  <si>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</si>
  <si>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</si>
  <si>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</si>
  <si>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</si>
  <si>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</si>
  <si>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</si>
  <si>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</si>
  <si>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</si>
  <si>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</si>
  <si>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</si>
  <si>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</si>
  <si>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</si>
  <si>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</si>
  <si>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</si>
  <si>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</si>
  <si>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</si>
  <si>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</si>
  <si>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</si>
  <si>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</si>
  <si>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</si>
  <si>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</si>
  <si>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</si>
  <si>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</si>
  <si>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</si>
  <si>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</si>
  <si>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</si>
  <si>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</si>
  <si>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</si>
  <si>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</si>
  <si>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</si>
  <si>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</si>
  <si>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</si>
  <si>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</si>
  <si>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</si>
  <si>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</si>
  <si>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</si>
  <si>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</si>
  <si>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</si>
  <si>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</si>
  <si>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</si>
  <si>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</si>
  <si>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</si>
  <si>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</si>
  <si>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</si>
  <si>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</si>
  <si>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</si>
  <si>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</si>
  <si>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</si>
  <si>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</si>
  <si>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</si>
  <si>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</si>
  <si>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</si>
  <si>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</si>
  <si>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</si>
  <si>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</si>
  <si>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</si>
  <si>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</si>
  <si>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</si>
  <si>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</si>
  <si>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</si>
  <si>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</si>
  <si>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</si>
  <si>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</si>
  <si>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</si>
  <si>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</si>
  <si>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</si>
  <si>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</si>
  <si>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</si>
  <si>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</si>
  <si>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</si>
  <si>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</si>
  <si>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</si>
  <si>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</si>
  <si>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</si>
  <si>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</si>
  <si>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</si>
  <si>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</si>
  <si>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</si>
  <si>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</si>
  <si>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</si>
  <si>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</si>
  <si>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</si>
  <si>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</si>
  <si>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</si>
  <si>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</si>
  <si>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</si>
  <si>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</si>
  <si>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</si>
  <si>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</si>
  <si>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</si>
  <si>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</si>
  <si>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</si>
  <si>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</si>
  <si>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</si>
  <si>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</si>
  <si>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</si>
  <si>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</si>
  <si>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</si>
  <si>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</si>
  <si>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</si>
  <si>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</si>
  <si>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</si>
  <si>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</si>
  <si>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</si>
  <si>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</si>
  <si>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</si>
  <si>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</si>
  <si>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</si>
  <si>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</si>
  <si>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</si>
  <si>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</si>
  <si>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</si>
  <si>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</si>
  <si>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</si>
  <si>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</si>
  <si>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</si>
  <si>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</si>
  <si>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</si>
  <si>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</si>
  <si>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</si>
  <si>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</si>
  <si>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</si>
  <si>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</si>
  <si>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</si>
  <si>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</si>
  <si>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</si>
  <si>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</si>
  <si>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</si>
  <si>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</si>
  <si>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</si>
  <si>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</si>
  <si>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</si>
  <si>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</si>
  <si>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</si>
  <si>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</si>
  <si>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</si>
  <si>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</si>
  <si>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</si>
  <si>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</si>
  <si>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</si>
  <si>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</si>
  <si>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</si>
  <si>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</si>
  <si>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</si>
  <si>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</si>
  <si>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</si>
  <si>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</si>
  <si>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</si>
  <si>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</si>
  <si>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</si>
  <si>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</si>
  <si>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</si>
  <si>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</si>
  <si>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</si>
  <si>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</si>
  <si>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</si>
  <si>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</si>
  <si>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</si>
  <si>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</si>
  <si>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</si>
  <si>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</si>
  <si>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</si>
  <si>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</si>
  <si>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</si>
  <si>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</si>
  <si>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</si>
  <si>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</si>
  <si>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</si>
  <si>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</si>
  <si>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</si>
  <si>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</si>
  <si>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</si>
  <si>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</si>
  <si>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</si>
  <si>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</si>
  <si>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</si>
  <si>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</si>
  <si>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</si>
  <si>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</si>
  <si>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</si>
  <si>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</si>
  <si>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</si>
  <si>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</si>
  <si>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</si>
  <si>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</si>
  <si>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</si>
  <si>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</si>
  <si>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</si>
  <si>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</si>
  <si>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</si>
  <si>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</si>
  <si>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</si>
  <si>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</si>
  <si>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</si>
  <si>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</si>
  <si>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</si>
  <si>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</si>
  <si>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</si>
  <si>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</si>
  <si>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</si>
  <si>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</si>
  <si>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</si>
  <si>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</si>
  <si>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</si>
  <si>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</si>
  <si>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</si>
  <si>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</si>
  <si>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</si>
  <si>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</si>
  <si>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</si>
  <si>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</si>
  <si>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</si>
  <si>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</si>
  <si>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</si>
  <si>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</si>
  <si>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</si>
  <si>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</si>
  <si>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</si>
  <si>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</si>
  <si>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</si>
  <si>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</si>
  <si>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</si>
  <si>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</si>
  <si>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</si>
  <si>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</si>
  <si>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</si>
  <si>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</si>
  <si>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</si>
  <si>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</si>
  <si>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</si>
  <si>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</si>
  <si>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</si>
  <si>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</si>
  <si>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</si>
  <si>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</si>
  <si>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</si>
  <si>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</si>
  <si>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</si>
  <si>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</si>
  <si>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</si>
  <si>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</si>
  <si>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</si>
  <si>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</si>
  <si>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</si>
  <si>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</si>
  <si>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</si>
  <si>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</si>
  <si>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</si>
  <si>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</si>
  <si>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</si>
  <si>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</si>
  <si>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</si>
  <si>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</si>
  <si>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</si>
  <si>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</si>
  <si>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</si>
  <si>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</si>
  <si>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</si>
  <si>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</si>
  <si>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</si>
  <si>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</si>
  <si>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</si>
  <si>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</si>
  <si>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</si>
  <si>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</si>
  <si>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</si>
  <si>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</si>
  <si>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</si>
  <si>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</si>
  <si>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</si>
  <si>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</si>
  <si>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</si>
  <si>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</si>
  <si>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</si>
  <si>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</si>
  <si>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</si>
  <si>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</si>
  <si>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</si>
  <si>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</si>
  <si>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</si>
  <si>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</si>
  <si>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</si>
  <si>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</si>
  <si>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</si>
  <si>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</si>
  <si>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</si>
  <si>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</si>
  <si>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</si>
  <si>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</si>
  <si>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</si>
  <si>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</si>
  <si>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</si>
  <si>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</si>
  <si>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</si>
  <si>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</si>
  <si>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</si>
  <si>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</si>
  <si>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</si>
  <si>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</si>
  <si>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</si>
  <si>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</si>
  <si>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</si>
  <si>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</si>
  <si>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</si>
  <si>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</si>
  <si>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</si>
  <si>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</si>
  <si>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</si>
  <si>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</si>
  <si>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</si>
  <si>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</si>
  <si>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</si>
  <si>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</si>
  <si>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</si>
  <si>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</si>
  <si>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</si>
  <si>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</si>
  <si>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</si>
  <si>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</si>
  <si>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</si>
  <si>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</si>
  <si>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</si>
  <si>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</si>
  <si>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</si>
  <si>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</si>
  <si>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</si>
  <si>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</si>
  <si>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</si>
  <si>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</si>
  <si>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</si>
  <si>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</si>
  <si>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</si>
  <si>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</si>
  <si>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</si>
  <si>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</si>
  <si>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</si>
  <si>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</si>
  <si>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</si>
  <si>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</si>
  <si>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</si>
  <si>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</si>
  <si>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</si>
  <si>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</si>
  <si>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</si>
  <si>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</si>
  <si>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</si>
  <si>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</si>
  <si>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</si>
  <si>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</si>
  <si>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</si>
  <si>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</si>
  <si>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</si>
  <si>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</si>
  <si>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</si>
  <si>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</si>
  <si>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</si>
  <si>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</si>
  <si>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</si>
  <si>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</si>
  <si>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</si>
  <si>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</si>
  <si>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</si>
  <si>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</si>
  <si>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</si>
  <si>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</si>
  <si>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</si>
  <si>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</si>
  <si>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</si>
  <si>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</si>
  <si>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</si>
  <si>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</si>
  <si>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</si>
  <si>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</si>
  <si>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</si>
  <si>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</si>
  <si>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</si>
  <si>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</si>
  <si>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</si>
  <si>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</si>
  <si>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</si>
  <si>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</si>
  <si>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</si>
  <si>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</si>
  <si>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</si>
  <si>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</si>
  <si>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</si>
  <si>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</si>
  <si>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</si>
  <si>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</si>
  <si>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</si>
  <si>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</si>
  <si>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</si>
  <si>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</si>
  <si>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</si>
  <si>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</si>
  <si>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</si>
  <si>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</si>
  <si>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</si>
  <si>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</si>
  <si>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</si>
  <si>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</si>
  <si>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</si>
  <si>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</si>
  <si>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</si>
  <si>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</si>
  <si>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</si>
  <si>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</si>
  <si>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</si>
  <si>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</si>
  <si>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</si>
  <si>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</si>
  <si>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</si>
  <si>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</si>
  <si>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</si>
  <si>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</si>
  <si>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</si>
  <si>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</si>
  <si>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</si>
  <si>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</si>
  <si>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</si>
  <si>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</si>
  <si>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</si>
  <si>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</si>
  <si>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</si>
  <si>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</si>
  <si>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</si>
  <si>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</si>
  <si>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</si>
  <si>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</si>
  <si>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</si>
  <si>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</si>
  <si>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</si>
  <si>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</si>
  <si>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</si>
  <si>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</si>
  <si>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</si>
  <si>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</si>
  <si>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</si>
  <si>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</si>
  <si>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</si>
  <si>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</si>
  <si>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</si>
  <si>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</si>
  <si>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</si>
  <si>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</si>
  <si>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</si>
  <si>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</si>
  <si>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</si>
  <si>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</si>
  <si>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</si>
  <si>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</si>
  <si>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</si>
  <si>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</si>
  <si>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</si>
  <si>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</si>
  <si>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</si>
  <si>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</si>
  <si>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</si>
  <si>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</si>
  <si>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</si>
  <si>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</si>
  <si>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</si>
  <si>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</si>
  <si>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</si>
  <si>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</si>
  <si>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</si>
  <si>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</si>
  <si>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</si>
  <si>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</si>
  <si>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</si>
  <si>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</si>
  <si>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</si>
  <si>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</si>
  <si>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</si>
  <si>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</si>
  <si>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</si>
  <si>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</si>
  <si>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</si>
  <si>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</si>
  <si>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</si>
  <si>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</si>
  <si>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</si>
  <si>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</si>
  <si>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</si>
  <si>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</si>
  <si>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</si>
  <si>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</si>
  <si>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</si>
  <si>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</si>
  <si>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</si>
  <si>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</si>
  <si>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</si>
  <si>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</si>
  <si>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</si>
  <si>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</si>
  <si>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</si>
  <si>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</si>
  <si>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</si>
  <si>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</si>
  <si>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</si>
  <si>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</si>
  <si>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</si>
  <si>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</si>
  <si>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</si>
  <si>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</si>
  <si>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</si>
  <si>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</si>
  <si>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</si>
  <si>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</si>
  <si>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</si>
  <si>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</si>
  <si>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</si>
  <si>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</si>
  <si>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</si>
  <si>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</si>
  <si>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</si>
  <si>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</si>
  <si>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</si>
  <si>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</si>
  <si>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</si>
  <si>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</si>
  <si>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</si>
  <si>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</si>
  <si>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</si>
  <si>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</si>
  <si>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</si>
  <si>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</si>
  <si>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</si>
  <si>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</si>
  <si>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</si>
  <si>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</si>
  <si>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</si>
  <si>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</si>
  <si>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</si>
  <si>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</si>
  <si>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</si>
  <si>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</si>
  <si>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</si>
  <si>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</si>
  <si>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</si>
  <si>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</si>
  <si>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</si>
  <si>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</si>
  <si>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</si>
  <si>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</si>
  <si>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</si>
  <si>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</si>
  <si>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</si>
  <si>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</si>
  <si>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</si>
  <si>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</si>
  <si>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</si>
  <si>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</si>
  <si>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</si>
  <si>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</si>
  <si>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</si>
  <si>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</si>
  <si>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</si>
  <si>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</si>
  <si>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</si>
  <si>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</si>
  <si>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</si>
  <si>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</si>
  <si>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</si>
  <si>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</si>
  <si>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</si>
  <si>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</si>
  <si>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</si>
  <si>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</si>
  <si>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</si>
  <si>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</si>
  <si>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</si>
  <si>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</si>
  <si>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</si>
  <si>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</si>
  <si>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</si>
  <si>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</si>
  <si>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</si>
  <si>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</si>
  <si>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</si>
  <si>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</si>
  <si>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</si>
  <si>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</si>
  <si>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</si>
  <si>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</si>
  <si>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</si>
  <si>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</si>
  <si>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</si>
  <si>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</si>
  <si>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</si>
  <si>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</si>
  <si>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</si>
  <si>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</si>
  <si>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</si>
  <si>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</si>
  <si>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</si>
  <si>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</si>
  <si>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</si>
  <si>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</si>
  <si>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</si>
  <si>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</si>
  <si>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</si>
  <si>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</si>
  <si>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</si>
  <si>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</si>
  <si>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</si>
  <si>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</si>
  <si>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</si>
  <si>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</si>
  <si>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</si>
  <si>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</si>
  <si>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</si>
  <si>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</si>
  <si>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</si>
  <si>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</si>
  <si>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</si>
  <si>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</si>
  <si>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</si>
  <si>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</si>
  <si>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</si>
  <si>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</si>
  <si>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</si>
  <si>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</si>
  <si>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</si>
  <si>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</si>
  <si>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</si>
  <si>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</si>
  <si>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</si>
  <si>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</si>
  <si>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</si>
  <si>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</si>
  <si>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</si>
  <si>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</si>
  <si>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</si>
  <si>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</si>
  <si>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</si>
  <si>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</si>
  <si>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</si>
  <si>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</si>
  <si>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</si>
  <si>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</si>
  <si>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</si>
  <si>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</si>
  <si>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</si>
  <si>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</si>
  <si>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</si>
  <si>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</si>
  <si>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</si>
  <si>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</si>
  <si>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</si>
  <si>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</si>
  <si>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</si>
  <si>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</si>
  <si>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</si>
  <si>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</si>
  <si>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</si>
  <si>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</si>
  <si>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</si>
  <si>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</si>
  <si>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</si>
  <si>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</si>
  <si>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</si>
  <si>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</si>
  <si>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</si>
  <si>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</si>
  <si>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</si>
  <si>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</si>
  <si>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</si>
  <si>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</si>
  <si>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</si>
  <si>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</si>
  <si>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</si>
  <si>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</si>
  <si>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</si>
  <si>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</si>
  <si>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</si>
  <si>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</si>
  <si>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</si>
  <si>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</si>
  <si>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</si>
  <si>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</si>
  <si>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</si>
  <si>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</si>
  <si>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</si>
  <si>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</si>
  <si>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</si>
  <si>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</si>
  <si>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</si>
  <si>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</si>
  <si>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</si>
  <si>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</si>
  <si>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</si>
  <si>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</si>
  <si>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</si>
  <si>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</si>
  <si>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</si>
  <si>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</si>
  <si>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</si>
  <si>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</si>
  <si>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</si>
  <si>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</si>
  <si>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</si>
  <si>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</si>
  <si>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</si>
  <si>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</si>
  <si>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</si>
  <si>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</si>
  <si>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</si>
  <si>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</si>
  <si>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</si>
  <si>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</si>
  <si>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</si>
  <si>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</si>
  <si>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</si>
  <si>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</si>
  <si>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</si>
  <si>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</si>
  <si>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</si>
  <si>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</si>
  <si>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</si>
  <si>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</si>
  <si>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</si>
  <si>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</si>
  <si>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</si>
  <si>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</si>
  <si>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</si>
  <si>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</si>
  <si>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</si>
  <si>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</si>
  <si>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</si>
  <si>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</si>
  <si>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</si>
  <si>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</si>
  <si>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</si>
  <si>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</si>
  <si>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</si>
  <si>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</si>
  <si>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</si>
  <si>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</si>
  <si>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</si>
  <si>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</si>
  <si>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</si>
  <si>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</si>
  <si>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</si>
  <si>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</si>
  <si>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</si>
  <si>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</si>
  <si>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</si>
  <si>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</si>
  <si>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</si>
  <si>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</si>
  <si>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</si>
  <si>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</si>
  <si>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</si>
  <si>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</si>
  <si>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</si>
  <si>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</si>
  <si>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</si>
  <si>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</si>
  <si>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</si>
  <si>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</si>
  <si>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</si>
  <si>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</si>
  <si>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</si>
  <si>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</si>
  <si>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</si>
  <si>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</si>
  <si>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</si>
  <si>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</si>
  <si>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</si>
  <si>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</si>
  <si>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</si>
  <si>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</si>
  <si>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</si>
  <si>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</si>
  <si>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</si>
  <si>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</si>
  <si>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</si>
  <si>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</si>
  <si>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</si>
  <si>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</si>
  <si>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</si>
  <si>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</si>
  <si>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</si>
  <si>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</si>
  <si>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</si>
  <si>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</si>
  <si>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</si>
  <si>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</si>
  <si>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</si>
  <si>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</si>
  <si>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</si>
  <si>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</si>
  <si>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</si>
  <si>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</si>
  <si>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</si>
  <si>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</si>
  <si>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</si>
  <si>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</si>
  <si>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</si>
  <si>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</si>
  <si>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</si>
  <si>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</si>
  <si>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</si>
  <si>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</si>
  <si>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</si>
  <si>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</si>
  <si>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</si>
  <si>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</si>
  <si>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</si>
  <si>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</si>
  <si>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</si>
  <si>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</si>
  <si>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</si>
  <si>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</si>
  <si>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</si>
  <si>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</si>
  <si>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</si>
  <si>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</si>
  <si>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</si>
  <si>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</si>
  <si>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</si>
  <si>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</si>
  <si>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</si>
  <si>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</si>
  <si>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</si>
  <si>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</si>
  <si>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</si>
  <si>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</si>
  <si>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</si>
  <si>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</si>
  <si>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</si>
  <si>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</si>
  <si>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</si>
  <si>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</si>
  <si>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</si>
  <si>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</si>
  <si>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</si>
  <si>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</si>
  <si>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</si>
  <si>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</si>
  <si>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</si>
  <si>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</si>
  <si>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</si>
  <si>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</si>
  <si>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</si>
  <si>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</si>
  <si>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</si>
  <si>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</si>
  <si>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</si>
  <si>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</si>
  <si>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</si>
  <si>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</si>
  <si>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</si>
  <si>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</si>
  <si>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</si>
  <si>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</si>
  <si>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</si>
  <si>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</si>
  <si>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</si>
  <si>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</si>
  <si>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</si>
  <si>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</si>
  <si>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</si>
  <si>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</si>
  <si>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</si>
  <si>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</si>
  <si>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</si>
  <si>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</si>
  <si>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</si>
  <si>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</si>
  <si>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</si>
  <si>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</si>
  <si>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</si>
  <si>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</si>
  <si>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</si>
  <si>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</si>
  <si>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</si>
  <si>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</si>
  <si>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</si>
  <si>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</si>
  <si>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</si>
  <si>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</si>
  <si>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</si>
  <si>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</si>
  <si>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</si>
  <si>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</si>
  <si>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</si>
  <si>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</si>
  <si>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</si>
  <si>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</si>
  <si>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</si>
  <si>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</si>
  <si>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</si>
  <si>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</si>
  <si>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</si>
  <si>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</si>
  <si>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</si>
  <si>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</si>
  <si>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</si>
  <si>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</si>
  <si>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</si>
  <si>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</si>
  <si>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</si>
  <si>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</si>
  <si>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</si>
  <si>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</si>
  <si>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</si>
  <si>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</si>
  <si>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</si>
  <si>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</si>
  <si>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</si>
  <si>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</si>
  <si>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</si>
  <si>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</si>
  <si>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</si>
  <si>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</si>
  <si>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</si>
  <si>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</si>
  <si>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</si>
  <si>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</si>
  <si>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</si>
  <si>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</si>
  <si>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</si>
  <si>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</si>
  <si>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</si>
  <si>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</si>
  <si>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</si>
  <si>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</si>
  <si>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</si>
  <si>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</si>
  <si>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</si>
  <si>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</si>
  <si>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</si>
  <si>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</si>
  <si>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</si>
  <si>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</si>
  <si>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</si>
  <si>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</si>
  <si>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</si>
  <si>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</si>
  <si>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</si>
  <si>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</si>
  <si>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</si>
  <si>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</si>
  <si>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</si>
  <si>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</si>
  <si>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</si>
  <si>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</si>
  <si>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</si>
  <si>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</si>
  <si>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</si>
  <si>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</si>
  <si>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</si>
  <si>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</si>
  <si>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</si>
  <si>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</si>
  <si>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</si>
  <si>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</si>
  <si>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</si>
  <si>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</si>
  <si>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</si>
  <si>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</si>
  <si>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</si>
  <si>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</si>
  <si>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</si>
  <si>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</si>
  <si>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</si>
  <si>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</si>
  <si>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</si>
  <si>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</si>
  <si>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</si>
  <si>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</si>
  <si>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</si>
  <si>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</si>
  <si>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</si>
  <si>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</si>
  <si>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</si>
  <si>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</si>
  <si>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</si>
  <si>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</si>
  <si>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</si>
  <si>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</si>
  <si>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</si>
  <si>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</si>
  <si>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</si>
  <si>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</si>
  <si>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</si>
  <si>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</si>
  <si>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</si>
  <si>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</si>
  <si>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</si>
  <si>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</si>
  <si>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</si>
  <si>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</si>
  <si>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</si>
  <si>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</si>
  <si>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</si>
  <si>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</si>
  <si>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</si>
  <si>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</si>
  <si>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</si>
  <si>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</si>
  <si>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</si>
  <si>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</si>
  <si>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</si>
  <si>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</si>
  <si>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</si>
  <si>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</si>
  <si>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</si>
  <si>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</si>
  <si>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</si>
  <si>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</si>
  <si>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</si>
  <si>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</si>
  <si>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</si>
  <si>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</si>
  <si>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</si>
  <si>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</si>
  <si>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</si>
  <si>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</si>
  <si>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</si>
  <si>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</si>
  <si>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</si>
  <si>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</si>
  <si>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</si>
  <si>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</si>
  <si>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</si>
  <si>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</si>
  <si>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</si>
  <si>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</si>
  <si>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</si>
  <si>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</si>
  <si>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</si>
  <si>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</si>
  <si>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</si>
  <si>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</si>
  <si>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</si>
  <si>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</si>
  <si>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</si>
  <si>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</si>
  <si>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</si>
  <si>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</si>
  <si>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</si>
  <si>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</si>
  <si>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</si>
  <si>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</si>
  <si>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</si>
  <si>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</si>
  <si>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</si>
  <si>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</si>
  <si>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</si>
  <si>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</si>
  <si>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</si>
  <si>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</si>
  <si>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</si>
  <si>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</si>
  <si>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</si>
  <si>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</si>
  <si>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</si>
  <si>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</si>
  <si>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</si>
  <si>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</si>
  <si>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</si>
  <si>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</si>
  <si>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</si>
  <si>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</si>
  <si>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</si>
  <si>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</si>
  <si>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</si>
  <si>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</si>
  <si>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</si>
  <si>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</si>
  <si>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</si>
  <si>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</si>
  <si>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</si>
  <si>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</si>
  <si>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</si>
  <si>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</si>
  <si>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</si>
  <si>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</si>
  <si>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</si>
  <si>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</si>
  <si>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</si>
  <si>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</si>
  <si>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</si>
  <si>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</si>
  <si>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</si>
  <si>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</si>
  <si>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</si>
  <si>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</si>
  <si>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</si>
  <si>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</si>
  <si>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</si>
  <si>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</si>
  <si>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</si>
  <si>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</si>
  <si>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</si>
  <si>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</si>
  <si>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</si>
  <si>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</si>
  <si>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</si>
  <si>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</si>
  <si>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</si>
  <si>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</si>
  <si>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</si>
  <si>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</si>
  <si>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</si>
  <si>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</si>
  <si>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</si>
  <si>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</si>
  <si>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</si>
  <si>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</si>
  <si>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</si>
  <si>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</si>
  <si>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</si>
  <si>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</si>
  <si>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</si>
  <si>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</si>
  <si>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</si>
  <si>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</si>
  <si>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</si>
  <si>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</si>
  <si>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</si>
  <si>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</si>
  <si>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</si>
  <si>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</si>
  <si>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</si>
  <si>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</si>
  <si>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</si>
  <si>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</si>
  <si>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</si>
  <si>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</si>
  <si>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</si>
  <si>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</si>
  <si>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</si>
  <si>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</si>
  <si>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</si>
  <si>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</si>
  <si>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</si>
  <si>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</si>
  <si>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</si>
  <si>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</si>
  <si>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</si>
  <si>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</si>
  <si>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</si>
  <si>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</si>
  <si>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</si>
  <si>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</si>
  <si>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</si>
  <si>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</si>
  <si>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</si>
  <si>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</si>
  <si>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</si>
  <si>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</si>
  <si>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</si>
  <si>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</si>
  <si>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</si>
  <si>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</si>
  <si>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</si>
  <si>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</si>
  <si>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</si>
  <si>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</si>
  <si>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</si>
  <si>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</si>
  <si>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</si>
  <si>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</si>
  <si>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</si>
  <si>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</si>
  <si>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</si>
  <si>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</si>
  <si>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</si>
  <si>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</si>
  <si>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</si>
  <si>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</si>
  <si>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</si>
  <si>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</si>
  <si>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</si>
  <si>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</si>
  <si>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</si>
  <si>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</si>
  <si>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</si>
  <si>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</si>
  <si>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</si>
  <si>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</si>
  <si>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</si>
  <si>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</si>
  <si>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</si>
  <si>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</si>
  <si>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</si>
  <si>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</si>
  <si>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</si>
  <si>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</si>
  <si>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</si>
  <si>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</si>
  <si>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</si>
  <si>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</si>
  <si>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</si>
  <si>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</si>
  <si>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</si>
  <si>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</si>
  <si>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</si>
  <si>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</si>
  <si>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</si>
  <si>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</si>
  <si>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</si>
  <si>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</si>
  <si>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</si>
  <si>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</si>
  <si>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</si>
  <si>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</si>
  <si>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</si>
  <si>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</si>
  <si>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</si>
  <si>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</si>
  <si>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</si>
  <si>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</si>
  <si>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</si>
  <si>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</si>
  <si>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</si>
  <si>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</si>
  <si>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</si>
  <si>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</si>
  <si>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</si>
  <si>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</si>
  <si>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</si>
  <si>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</si>
  <si>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</si>
  <si>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</si>
  <si>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</si>
  <si>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</si>
  <si>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</si>
  <si>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</si>
  <si>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</si>
  <si>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</si>
  <si>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</si>
  <si>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</si>
  <si>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</si>
  <si>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</si>
  <si>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</si>
  <si>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</si>
  <si>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</si>
  <si>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</si>
  <si>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</si>
  <si>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</si>
  <si>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</si>
  <si>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</si>
  <si>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</si>
  <si>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</si>
  <si>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</si>
  <si>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</si>
  <si>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</si>
  <si>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</si>
  <si>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</si>
  <si>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</si>
  <si>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</si>
  <si>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</si>
  <si>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</si>
  <si>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</si>
  <si>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</si>
  <si>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</si>
  <si>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</si>
  <si>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</si>
  <si>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</si>
  <si>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</si>
  <si>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</si>
  <si>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</si>
  <si>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</si>
  <si>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</si>
  <si>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</si>
  <si>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</si>
  <si>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</si>
  <si>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</si>
  <si>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</si>
  <si>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</si>
  <si>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</si>
  <si>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</si>
  <si>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</si>
  <si>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</si>
  <si>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</si>
  <si>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</si>
  <si>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</si>
  <si>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</si>
  <si>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</si>
  <si>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</si>
  <si>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</si>
  <si>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</si>
  <si>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</si>
  <si>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</si>
  <si>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</si>
  <si>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</si>
  <si>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</si>
  <si>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</si>
  <si>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</si>
  <si>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</si>
  <si>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</si>
  <si>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</si>
  <si>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</si>
  <si>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</si>
  <si>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</si>
  <si>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</si>
  <si>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</si>
  <si>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</si>
  <si>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</si>
  <si>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</si>
  <si>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</si>
  <si>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</si>
  <si>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</si>
  <si>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</si>
  <si>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</si>
  <si>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</si>
  <si>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</si>
  <si>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</si>
  <si>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</si>
  <si>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</si>
  <si>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</si>
  <si>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</si>
  <si>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</si>
  <si>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</si>
  <si>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</si>
  <si>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</si>
  <si>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</si>
  <si>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</si>
  <si>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</si>
  <si>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</si>
  <si>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</si>
  <si>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</si>
  <si>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</si>
  <si>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</si>
  <si>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</si>
  <si>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</si>
  <si>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</si>
  <si>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</si>
  <si>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</si>
  <si>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</si>
  <si>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</si>
  <si>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</si>
  <si>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</si>
  <si>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</si>
  <si>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</si>
  <si>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</si>
  <si>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</si>
  <si>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</si>
  <si>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</si>
  <si>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</si>
  <si>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</si>
  <si>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</si>
  <si>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</si>
  <si>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</si>
  <si>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</si>
  <si>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</si>
  <si>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</si>
  <si>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</si>
  <si>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</si>
  <si>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</si>
  <si>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</si>
  <si>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</si>
  <si>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</si>
  <si>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</si>
  <si>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</si>
  <si>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</si>
  <si>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</si>
  <si>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</si>
  <si>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</si>
  <si>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</si>
  <si>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</si>
  <si>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</si>
  <si>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</si>
  <si>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</si>
  <si>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</si>
  <si>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</si>
  <si>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</si>
  <si>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</si>
  <si>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</si>
  <si>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</si>
  <si>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</si>
  <si>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</si>
  <si>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</si>
  <si>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</si>
  <si>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</si>
  <si>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</si>
  <si>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</si>
  <si>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</si>
  <si>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</si>
  <si>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</si>
  <si>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</si>
  <si>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</si>
  <si>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</si>
  <si>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</si>
  <si>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</si>
  <si>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</si>
  <si>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</si>
  <si>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</si>
  <si>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</si>
  <si>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</si>
  <si>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</si>
  <si>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</si>
  <si>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</si>
  <si>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</si>
  <si>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</si>
  <si>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</si>
  <si>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</si>
  <si>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</si>
  <si>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</si>
  <si>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</si>
  <si>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</si>
  <si>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</si>
  <si>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</si>
  <si>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</si>
  <si>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</si>
  <si>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</si>
  <si>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</si>
  <si>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</si>
  <si>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</si>
  <si>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</si>
  <si>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</si>
  <si>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</si>
  <si>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</si>
  <si>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</si>
  <si>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</si>
  <si>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</si>
  <si>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</si>
  <si>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</si>
  <si>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</si>
  <si>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</si>
  <si>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</si>
  <si>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</si>
  <si>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</si>
  <si>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</si>
  <si>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</si>
  <si>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</si>
  <si>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</si>
  <si>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</si>
  <si>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</si>
  <si>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</si>
  <si>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</si>
  <si>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</si>
  <si>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</si>
  <si>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</si>
  <si>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</si>
  <si>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</si>
  <si>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</si>
  <si>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</si>
  <si>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</si>
  <si>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</si>
  <si>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</si>
  <si>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</si>
  <si>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</si>
  <si>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</si>
  <si>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</si>
  <si>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</si>
  <si>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</si>
  <si>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</si>
  <si>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</si>
  <si>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</si>
  <si>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</si>
  <si>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</si>
  <si>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</si>
  <si>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</si>
  <si>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</si>
  <si>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</si>
  <si>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</si>
  <si>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</si>
  <si>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</si>
  <si>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</si>
  <si>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</si>
  <si>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</si>
  <si>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</si>
  <si>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</si>
  <si>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</si>
  <si>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</si>
  <si>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</si>
  <si>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</si>
  <si>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</si>
  <si>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</si>
  <si>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</si>
  <si>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</si>
  <si>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</si>
  <si>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</si>
  <si>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</si>
  <si>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</si>
  <si>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</si>
  <si>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</si>
  <si>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</si>
  <si>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</si>
  <si>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</si>
  <si>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</si>
  <si>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</si>
  <si>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</si>
  <si>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</si>
  <si>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</si>
  <si>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</si>
  <si>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</si>
  <si>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</si>
  <si>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</si>
  <si>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</si>
  <si>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</si>
  <si>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</si>
  <si>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</si>
  <si>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</si>
  <si>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</si>
  <si>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</si>
  <si>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</si>
  <si>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</si>
  <si>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</si>
  <si>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</si>
  <si>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</si>
  <si>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</si>
  <si>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</si>
  <si>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</si>
  <si>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</si>
  <si>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</si>
  <si>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</si>
  <si>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</si>
  <si>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</si>
  <si>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</si>
  <si>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</si>
  <si>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</si>
  <si>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</si>
  <si>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</si>
  <si>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</si>
  <si>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</si>
  <si>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</si>
  <si>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</si>
  <si>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</si>
  <si>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</si>
  <si>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</si>
  <si>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</si>
  <si>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</si>
  <si>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</si>
  <si>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</si>
  <si>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</si>
  <si>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</si>
  <si>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</si>
  <si>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</si>
  <si>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</si>
  <si>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</si>
  <si>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</si>
  <si>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</si>
  <si>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</si>
  <si>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</si>
  <si>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</si>
  <si>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</si>
  <si>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</si>
  <si>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</si>
  <si>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</si>
  <si>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</si>
  <si>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</si>
  <si>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</si>
  <si>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</si>
  <si>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</si>
  <si>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</si>
  <si>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</si>
  <si>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</si>
  <si>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</si>
  <si>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</si>
  <si>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</si>
  <si>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</si>
  <si>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</si>
  <si>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</si>
  <si>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</si>
  <si>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</si>
  <si>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</si>
  <si>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</si>
  <si>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</si>
  <si>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</si>
  <si>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</si>
  <si>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</si>
  <si>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</si>
  <si>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</si>
  <si>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</si>
  <si>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</si>
  <si>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</si>
  <si>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</si>
  <si>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</si>
  <si>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</si>
  <si>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</si>
  <si>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</si>
  <si>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</si>
  <si>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</si>
  <si>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</si>
  <si>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</si>
  <si>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</si>
  <si>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</si>
  <si>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</si>
  <si>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</si>
  <si>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</si>
  <si>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</si>
  <si>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</si>
  <si>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</si>
  <si>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</si>
  <si>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</si>
  <si>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</si>
  <si>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</si>
  <si>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</si>
  <si>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</si>
  <si>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</si>
  <si>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</si>
  <si>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</si>
  <si>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</si>
  <si>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</si>
  <si>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</si>
  <si>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</si>
  <si>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</si>
  <si>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</si>
  <si>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</si>
  <si>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</si>
  <si>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</si>
  <si>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</si>
  <si>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</si>
  <si>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</si>
  <si>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</si>
  <si>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</si>
  <si>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</si>
  <si>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</si>
  <si>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</si>
  <si>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</si>
  <si>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</si>
  <si>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</si>
  <si>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</si>
  <si>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</si>
  <si>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</si>
  <si>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</si>
  <si>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</si>
  <si>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</si>
  <si>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</si>
  <si>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</si>
  <si>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</si>
  <si>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</si>
  <si>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</si>
  <si>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</si>
  <si>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</si>
  <si>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</si>
  <si>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</si>
  <si>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</si>
  <si>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</si>
  <si>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</si>
  <si>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</si>
  <si>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</si>
  <si>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</si>
  <si>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</si>
  <si>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</si>
  <si>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</si>
  <si>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</si>
  <si>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</si>
  <si>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</si>
  <si>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</si>
  <si>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</si>
  <si>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</si>
  <si>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</si>
  <si>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</si>
  <si>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</si>
  <si>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</si>
  <si>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</si>
  <si>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</si>
  <si>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</si>
  <si>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</si>
  <si>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</si>
  <si>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</si>
  <si>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</si>
  <si>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</si>
  <si>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</si>
  <si>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</si>
  <si>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</si>
  <si>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</si>
  <si>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</si>
  <si>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</si>
  <si>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</si>
  <si>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</si>
  <si>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</si>
  <si>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</si>
  <si>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</si>
  <si>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</si>
  <si>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</si>
  <si>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</si>
  <si>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</si>
  <si>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</si>
  <si>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</si>
  <si>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</si>
  <si>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</si>
  <si>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</si>
  <si>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</si>
  <si>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</si>
  <si>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</si>
  <si>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</si>
  <si>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</si>
  <si>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</si>
  <si>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</si>
  <si>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</si>
  <si>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</si>
  <si>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</si>
  <si>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</si>
  <si>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</si>
  <si>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</si>
  <si>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</si>
  <si>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</si>
  <si>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</si>
  <si>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</si>
  <si>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</si>
  <si>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</si>
  <si>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</si>
  <si>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</si>
  <si>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</si>
  <si>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</si>
  <si>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</si>
  <si>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</si>
  <si>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</si>
  <si>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</si>
  <si>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</si>
  <si>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</si>
  <si>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</si>
  <si>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</si>
  <si>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</si>
  <si>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</si>
  <si>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</si>
  <si>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</si>
  <si>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</si>
  <si>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</si>
  <si>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</si>
  <si>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</si>
  <si>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</si>
  <si>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</si>
  <si>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</si>
  <si>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</si>
  <si>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</si>
  <si>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</si>
  <si>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</si>
  <si>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</si>
  <si>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</si>
  <si>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</si>
  <si>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</si>
  <si>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</si>
  <si>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</si>
  <si>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</si>
  <si>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</si>
  <si>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</si>
  <si>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</si>
  <si>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</si>
  <si>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</si>
  <si>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</si>
  <si>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</si>
  <si>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</si>
  <si>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</si>
  <si>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</si>
  <si>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</si>
  <si>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</si>
  <si>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</si>
  <si>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</si>
  <si>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</si>
  <si>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</si>
  <si>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</si>
  <si>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</si>
  <si>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</si>
  <si>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</si>
  <si>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</si>
  <si>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</si>
  <si>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</si>
  <si>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</si>
  <si>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</si>
  <si>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</si>
  <si>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</si>
  <si>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</si>
  <si>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</si>
  <si>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</si>
  <si>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</si>
  <si>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</si>
  <si>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</si>
  <si>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</si>
  <si>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</si>
  <si>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</si>
  <si>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</si>
  <si>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</si>
  <si>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</si>
  <si>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</si>
  <si>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</si>
  <si>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</si>
  <si>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</si>
  <si>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</si>
  <si>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</si>
  <si>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</si>
  <si>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</si>
  <si>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</si>
  <si>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</si>
  <si>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</si>
  <si>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</si>
  <si>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</si>
  <si>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</si>
  <si>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</si>
  <si>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</si>
  <si>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</si>
  <si>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</si>
  <si>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</si>
  <si>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</si>
  <si>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</si>
  <si>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</si>
  <si>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</si>
  <si>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</si>
  <si>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</si>
  <si>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</si>
  <si>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</si>
  <si>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</si>
  <si>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</si>
  <si>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</si>
  <si>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</si>
  <si>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</si>
  <si>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</si>
  <si>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</si>
  <si>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</si>
  <si>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</si>
  <si>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</si>
  <si>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</si>
  <si>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</si>
  <si>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</si>
  <si>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</si>
  <si>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</si>
  <si>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</si>
  <si>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</si>
  <si>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</si>
  <si>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</si>
  <si>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</si>
  <si>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</si>
  <si>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</si>
  <si>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</si>
  <si>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</si>
  <si>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</si>
  <si>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</si>
  <si>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</si>
  <si>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</si>
  <si>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</si>
  <si>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</si>
  <si>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</si>
  <si>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</si>
  <si>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</si>
  <si>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</si>
  <si>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</si>
  <si>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</si>
  <si>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</si>
  <si>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</si>
  <si>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</si>
  <si>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</si>
  <si>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</si>
  <si>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</si>
  <si>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</si>
  <si>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</si>
  <si>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</si>
  <si>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</si>
  <si>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</si>
  <si>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</si>
  <si>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</si>
  <si>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</si>
  <si>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</si>
  <si>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</si>
  <si>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</si>
  <si>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</si>
  <si>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</si>
  <si>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</si>
  <si>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</si>
  <si>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</si>
  <si>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</si>
  <si>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</si>
  <si>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</si>
  <si>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</si>
  <si>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</si>
  <si>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</si>
  <si>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</si>
  <si>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</si>
  <si>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</si>
  <si>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</si>
  <si>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</si>
  <si>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</si>
  <si>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</si>
  <si>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</si>
  <si>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</si>
  <si>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</si>
  <si>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</si>
  <si>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</si>
  <si>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</si>
  <si>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</si>
  <si>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</si>
  <si>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</si>
  <si>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</si>
  <si>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</si>
  <si>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</si>
  <si>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</si>
  <si>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</si>
  <si>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</si>
  <si>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</si>
  <si>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</si>
  <si>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</si>
  <si>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</si>
  <si>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</si>
  <si>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</si>
  <si>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</si>
  <si>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</si>
  <si>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</si>
  <si>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</si>
  <si>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</si>
  <si>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</si>
  <si>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</si>
  <si>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</si>
  <si>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</si>
  <si>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</si>
  <si>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</si>
  <si>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</si>
  <si>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</si>
  <si>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</si>
  <si>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</si>
  <si>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</si>
  <si>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</si>
  <si>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</si>
  <si>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</si>
  <si>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</si>
  <si>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</si>
  <si>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</si>
  <si>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</si>
  <si>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</si>
  <si>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</si>
  <si>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</si>
  <si>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</si>
  <si>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</si>
  <si>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</si>
  <si>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</si>
  <si>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</si>
  <si>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</si>
  <si>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</si>
  <si>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</si>
  <si>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</si>
  <si>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</si>
  <si>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</si>
  <si>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</si>
  <si>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</si>
  <si>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</si>
  <si>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</si>
  <si>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</si>
  <si>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</si>
  <si>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</si>
  <si>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</si>
  <si>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</si>
  <si>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</si>
  <si>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</si>
  <si>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</si>
  <si>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</si>
  <si>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</si>
  <si>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</si>
  <si>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</si>
  <si>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</si>
  <si>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</si>
  <si>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</si>
  <si>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</si>
  <si>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</si>
  <si>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</si>
  <si>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</si>
  <si>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</si>
  <si>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</si>
  <si>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</si>
  <si>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</si>
  <si>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</si>
  <si>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</si>
  <si>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</si>
  <si>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</si>
  <si>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</si>
  <si>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</si>
  <si>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</si>
  <si>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</si>
  <si>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</si>
  <si>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</si>
  <si>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</si>
  <si>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</si>
  <si>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</si>
  <si>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</si>
  <si>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</si>
  <si>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</si>
  <si>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</si>
  <si>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</si>
  <si>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</si>
  <si>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</si>
  <si>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</si>
  <si>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</si>
  <si>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</si>
  <si>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</si>
  <si>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</si>
  <si>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</si>
  <si>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</si>
  <si>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</si>
  <si>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</si>
  <si>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</si>
  <si>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</si>
  <si>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</si>
  <si>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</si>
  <si>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</si>
  <si>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</si>
  <si>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</si>
  <si>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</si>
  <si>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</si>
  <si>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</si>
  <si>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</si>
  <si>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</si>
  <si>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</si>
  <si>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</si>
  <si>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</si>
  <si>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</si>
  <si>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</si>
  <si>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</si>
  <si>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</si>
  <si>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</si>
  <si>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</si>
  <si>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</si>
  <si>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</si>
  <si>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</si>
  <si>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</si>
  <si>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</si>
  <si>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</si>
  <si>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</si>
  <si>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</si>
  <si>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</si>
  <si>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</si>
  <si>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</si>
  <si>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</si>
  <si>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</si>
  <si>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</si>
  <si>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</si>
  <si>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</si>
  <si>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</si>
  <si>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</si>
  <si>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</si>
  <si>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</si>
  <si>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</si>
  <si>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</si>
  <si>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</si>
  <si>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</si>
  <si>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</si>
  <si>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</si>
  <si>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</si>
  <si>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</si>
  <si>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</si>
  <si>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</si>
  <si>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</si>
  <si>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</si>
  <si>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</si>
  <si>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</si>
  <si>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</si>
  <si>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</si>
  <si>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</si>
  <si>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</si>
  <si>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</si>
  <si>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</si>
  <si>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</si>
  <si>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</si>
  <si>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</si>
  <si>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</si>
  <si>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</si>
  <si>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</si>
  <si>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</si>
  <si>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</si>
  <si>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</si>
  <si>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</si>
  <si>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</si>
  <si>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</si>
  <si>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</si>
  <si>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</si>
  <si>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</si>
  <si>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</si>
  <si>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</si>
  <si>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</si>
  <si>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</si>
  <si>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</si>
  <si>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</si>
  <si>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</si>
  <si>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</si>
  <si>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</si>
  <si>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</si>
  <si>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</si>
  <si>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</si>
  <si>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</si>
  <si>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</si>
  <si>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</si>
  <si>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</si>
  <si>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</si>
  <si>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</si>
  <si>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</si>
  <si>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</si>
  <si>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</si>
  <si>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</si>
  <si>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</si>
  <si>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</si>
  <si>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</si>
  <si>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</si>
  <si>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</si>
  <si>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</si>
  <si>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</si>
  <si>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</si>
  <si>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</si>
  <si>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</si>
  <si>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</si>
  <si>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</si>
  <si>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</si>
  <si>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</si>
  <si>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</si>
  <si>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</si>
  <si>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</si>
  <si>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</si>
  <si>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</si>
  <si>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</si>
  <si>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</si>
  <si>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</si>
  <si>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</si>
  <si>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</si>
  <si>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</si>
  <si>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</si>
  <si>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</si>
  <si>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</si>
  <si>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</si>
  <si>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</si>
  <si>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</si>
  <si>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</si>
  <si>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</si>
  <si>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</si>
  <si>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</si>
  <si>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</si>
  <si>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</si>
  <si>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</si>
  <si>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</si>
  <si>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</si>
  <si>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</si>
  <si>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</si>
  <si>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</si>
  <si>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</si>
  <si>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</si>
  <si>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</si>
  <si>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</si>
  <si>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</si>
  <si>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</si>
  <si>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</si>
  <si>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</si>
  <si>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</si>
  <si>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</si>
  <si>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</si>
  <si>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</si>
  <si>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</si>
  <si>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</si>
  <si>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</si>
  <si>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</si>
  <si>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</si>
  <si>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</si>
  <si>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</si>
  <si>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</si>
  <si>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</si>
  <si>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</si>
  <si>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</si>
  <si>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</si>
  <si>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</si>
  <si>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</si>
  <si>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</si>
  <si>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</si>
  <si>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</si>
  <si>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</si>
  <si>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</si>
  <si>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</si>
  <si>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</si>
  <si>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</si>
  <si>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</si>
  <si>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</si>
  <si>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</si>
  <si>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</si>
  <si>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</si>
  <si>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</si>
  <si>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</si>
  <si>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</si>
  <si>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</si>
  <si>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</si>
  <si>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</si>
  <si>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</si>
  <si>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</si>
  <si>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</si>
  <si>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</si>
  <si>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</si>
  <si>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</si>
  <si>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</si>
  <si>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</si>
  <si>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</si>
  <si>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</si>
  <si>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</si>
  <si>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</si>
  <si>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</si>
  <si>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</si>
  <si>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</si>
  <si>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</si>
  <si>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</si>
  <si>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</si>
  <si>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</si>
  <si>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</si>
  <si>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</si>
  <si>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</si>
  <si>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</si>
  <si>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</si>
  <si>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</si>
  <si>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</si>
  <si>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</si>
  <si>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</si>
  <si>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</si>
  <si>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</si>
  <si>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</si>
  <si>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</si>
  <si>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</si>
  <si>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</si>
  <si>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</si>
  <si>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</si>
  <si>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</si>
  <si>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</si>
  <si>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</si>
  <si>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</si>
  <si>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</si>
  <si>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</si>
  <si>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</si>
  <si>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</si>
  <si>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</si>
  <si>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</si>
  <si>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</si>
  <si>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</si>
  <si>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</si>
  <si>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</si>
  <si>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</si>
  <si>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</si>
  <si>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</si>
  <si>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</si>
  <si>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</si>
  <si>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</si>
  <si>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</si>
  <si>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</si>
  <si>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</si>
  <si>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</si>
  <si>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</si>
  <si>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</si>
  <si>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</si>
  <si>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</si>
  <si>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</si>
  <si>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</si>
  <si>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</si>
  <si>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</si>
  <si>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</si>
  <si>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</si>
  <si>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</si>
  <si>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</si>
  <si>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</si>
  <si>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</si>
  <si>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</si>
  <si>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</si>
  <si>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</si>
  <si>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</si>
  <si>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</si>
  <si>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</si>
  <si>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</si>
  <si>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</si>
  <si>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</si>
  <si>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</si>
  <si>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</si>
  <si>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</si>
  <si>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</si>
  <si>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</si>
  <si>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</si>
  <si>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</si>
  <si>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</si>
  <si>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</si>
  <si>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</si>
  <si>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</si>
  <si>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</si>
  <si>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</si>
  <si>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</si>
  <si>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</si>
  <si>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</si>
  <si>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</si>
  <si>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</si>
  <si>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</si>
  <si>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</si>
  <si>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</si>
  <si>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</si>
  <si>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</si>
  <si>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</si>
  <si>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</si>
  <si>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</si>
  <si>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</si>
  <si>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</si>
  <si>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</si>
  <si>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</si>
  <si>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</si>
  <si>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</si>
  <si>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</si>
  <si>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</si>
  <si>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</si>
  <si>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</si>
  <si>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</si>
  <si>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</si>
  <si>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</si>
  <si>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</si>
  <si>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</si>
  <si>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</si>
  <si>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</si>
  <si>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</si>
  <si>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</si>
  <si>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</si>
  <si>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</si>
  <si>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</si>
  <si>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</si>
  <si>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</si>
  <si>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</si>
  <si>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</si>
  <si>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</si>
  <si>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</si>
  <si>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</si>
  <si>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</si>
  <si>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</si>
  <si>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</si>
  <si>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</si>
  <si>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</si>
  <si>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</si>
  <si>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</si>
  <si>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</si>
  <si>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</si>
  <si>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</si>
  <si>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</si>
  <si>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</si>
  <si>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</si>
  <si>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</si>
  <si>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</si>
  <si>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</si>
  <si>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</si>
  <si>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</si>
  <si>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</si>
  <si>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</si>
  <si>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</si>
  <si>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</si>
  <si>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</si>
  <si>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</si>
  <si>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</si>
  <si>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</si>
  <si>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</si>
  <si>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</si>
  <si>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</si>
  <si>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</si>
  <si>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</si>
  <si>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</si>
  <si>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</si>
  <si>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</si>
  <si>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</si>
  <si>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</si>
  <si>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</si>
  <si>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</si>
  <si>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</si>
  <si>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</si>
  <si>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</si>
  <si>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</si>
  <si>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</si>
  <si>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</si>
  <si>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</si>
  <si>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</si>
  <si>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</si>
  <si>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</si>
  <si>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</si>
  <si>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</si>
  <si>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</si>
  <si>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</si>
  <si>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</si>
  <si>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</si>
  <si>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</si>
  <si>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</si>
  <si>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</si>
  <si>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</si>
  <si>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</si>
  <si>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</si>
  <si>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</si>
  <si>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</si>
  <si>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</si>
  <si>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</si>
  <si>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</si>
  <si>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</si>
  <si>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</si>
  <si>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</si>
  <si>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</si>
  <si>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</si>
  <si>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</si>
  <si>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</si>
  <si>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</si>
  <si>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</si>
  <si>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</si>
  <si>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</si>
  <si>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</si>
  <si>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</si>
  <si>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</si>
  <si>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</si>
  <si>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</si>
  <si>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</si>
  <si>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</si>
  <si>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</si>
  <si>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</si>
  <si>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</si>
  <si>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</si>
  <si>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</si>
  <si>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</si>
  <si>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</si>
  <si>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</si>
  <si>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</si>
  <si>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</si>
  <si>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</si>
  <si>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</si>
  <si>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</si>
  <si>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</si>
  <si>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</si>
  <si>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</si>
  <si>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</si>
  <si>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</si>
  <si>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</si>
  <si>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</si>
  <si>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</si>
  <si>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</si>
  <si>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</si>
  <si>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</si>
  <si>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</si>
  <si>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</si>
  <si>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</si>
  <si>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</si>
  <si>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</si>
  <si>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</si>
  <si>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</si>
  <si>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</si>
  <si>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</si>
  <si>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</si>
  <si>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</si>
  <si>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</si>
  <si>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</si>
  <si>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</si>
  <si>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</si>
  <si>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</si>
  <si>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</si>
  <si>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</si>
  <si>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</si>
  <si>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</si>
  <si>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</si>
  <si>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</si>
  <si>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</si>
  <si>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</si>
  <si>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</si>
  <si>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</si>
  <si>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</si>
  <si>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</si>
  <si>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</si>
  <si>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</si>
  <si>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</si>
  <si>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</si>
  <si>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</si>
  <si>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</si>
  <si>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</si>
  <si>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</si>
  <si>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</si>
  <si>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</si>
  <si>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</si>
  <si>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</si>
  <si>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</si>
  <si>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</si>
  <si>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</si>
  <si>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</si>
  <si>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</si>
  <si>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</si>
  <si>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</si>
  <si>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</si>
  <si>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</si>
  <si>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</si>
  <si>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</si>
  <si>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</si>
  <si>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</si>
  <si>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</si>
  <si>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</si>
  <si>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</si>
  <si>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</si>
  <si>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</si>
  <si>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</si>
  <si>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</si>
  <si>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</si>
  <si>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</si>
  <si>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</si>
  <si>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</si>
  <si>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</si>
  <si>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</si>
  <si>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</si>
  <si>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</si>
  <si>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</si>
  <si>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</si>
  <si>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</si>
  <si>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</si>
  <si>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</si>
  <si>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</si>
  <si>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</si>
  <si>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</si>
  <si>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</si>
  <si>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</si>
  <si>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</si>
  <si>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</si>
  <si>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</si>
  <si>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</si>
  <si>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</si>
  <si>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</si>
  <si>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</si>
  <si>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</si>
  <si>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</si>
  <si>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</si>
  <si>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</si>
  <si>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</si>
  <si>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</si>
  <si>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</si>
  <si>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</si>
  <si>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</si>
  <si>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</si>
  <si>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</si>
  <si>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</si>
  <si>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</si>
  <si>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</si>
  <si>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</si>
  <si>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</si>
  <si>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</si>
  <si>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</si>
  <si>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</si>
  <si>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</si>
  <si>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</si>
  <si>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</si>
  <si>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</si>
  <si>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</si>
  <si>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</si>
  <si>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</si>
  <si>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</si>
  <si>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</si>
  <si>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</si>
  <si>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</si>
  <si>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</si>
  <si>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</si>
  <si>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</si>
  <si>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</si>
  <si>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</si>
  <si>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</si>
  <si>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</si>
  <si>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</si>
  <si>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</si>
  <si>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</si>
  <si>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</si>
  <si>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</si>
  <si>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</si>
  <si>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</si>
  <si>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</si>
  <si>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</si>
  <si>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</si>
  <si>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</si>
  <si>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</si>
  <si>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</si>
  <si>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</si>
  <si>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</si>
  <si>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</si>
  <si>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</si>
  <si>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</si>
  <si>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</si>
  <si>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</si>
  <si>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</si>
  <si>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</si>
  <si>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</si>
  <si>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</si>
  <si>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</si>
  <si>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</si>
  <si>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</si>
  <si>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</si>
  <si>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</si>
  <si>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</si>
  <si>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</si>
  <si>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</si>
  <si>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</si>
  <si>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</si>
  <si>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</si>
  <si>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</si>
  <si>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</si>
  <si>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</si>
  <si>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</si>
  <si>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</si>
  <si>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</si>
  <si>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</si>
  <si>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</si>
  <si>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</si>
  <si>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</si>
  <si>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</si>
  <si>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</si>
  <si>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</si>
  <si>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</si>
  <si>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</si>
  <si>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</si>
  <si>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</si>
  <si>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</si>
  <si>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</si>
  <si>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</si>
  <si>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</si>
  <si>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</si>
  <si>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</si>
  <si>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</si>
  <si>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</si>
  <si>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</si>
  <si>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</si>
  <si>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</si>
  <si>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</si>
  <si>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</si>
  <si>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</si>
  <si>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</si>
  <si>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</si>
  <si>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</si>
  <si>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</si>
  <si>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</si>
  <si>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</si>
  <si>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</si>
  <si>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</si>
  <si>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</si>
  <si>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</si>
  <si>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</si>
  <si>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</si>
  <si>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</si>
  <si>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</si>
  <si>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</si>
  <si>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</si>
  <si>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</si>
  <si>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</si>
  <si>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</si>
  <si>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</si>
  <si>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</si>
  <si>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</si>
  <si>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</si>
  <si>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</si>
  <si>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</si>
  <si>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</si>
  <si>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</si>
  <si>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</si>
  <si>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</si>
  <si>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</si>
  <si>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</si>
  <si>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</si>
  <si>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</si>
  <si>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</si>
  <si>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</si>
  <si>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</si>
  <si>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</si>
  <si>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</si>
  <si>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</si>
  <si>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</si>
  <si>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</si>
  <si>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</si>
  <si>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</si>
  <si>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</si>
  <si>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</si>
  <si>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</si>
  <si>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</si>
  <si>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</si>
  <si>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</si>
  <si>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</si>
  <si>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</si>
  <si>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</si>
  <si>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</si>
  <si>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</si>
  <si>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</si>
  <si>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</si>
  <si>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</si>
  <si>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</si>
  <si>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</si>
  <si>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</si>
  <si>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</si>
  <si>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</si>
  <si>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</si>
  <si>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</si>
  <si>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</si>
  <si>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</si>
  <si>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</si>
  <si>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</si>
  <si>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</si>
  <si>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</si>
  <si>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</si>
  <si>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</si>
  <si>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</si>
  <si>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</si>
  <si>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</si>
  <si>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</si>
  <si>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</si>
  <si>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</si>
  <si>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</si>
  <si>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</si>
  <si>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</si>
  <si>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</si>
  <si>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</si>
  <si>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</si>
  <si>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</si>
  <si>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</si>
  <si>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</si>
  <si>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</si>
  <si>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</si>
  <si>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</si>
  <si>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</si>
  <si>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</si>
  <si>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</si>
  <si>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</si>
  <si>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</si>
  <si>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</si>
  <si>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</si>
  <si>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</si>
  <si>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</si>
  <si>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</si>
  <si>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</si>
  <si>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</si>
  <si>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</si>
  <si>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</si>
  <si>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</si>
  <si>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</si>
  <si>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</si>
  <si>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</si>
  <si>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</si>
  <si>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</si>
  <si>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</si>
  <si>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</si>
  <si>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</si>
  <si>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</si>
  <si>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</si>
  <si>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</si>
  <si>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</si>
  <si>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</si>
  <si>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</si>
  <si>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</si>
  <si>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</si>
  <si>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</si>
  <si>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</si>
  <si>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</si>
  <si>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</si>
  <si>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</si>
  <si>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</si>
  <si>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</si>
  <si>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</si>
  <si>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</si>
  <si>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</si>
  <si>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</si>
  <si>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</si>
  <si>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</si>
  <si>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</si>
  <si>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</si>
  <si>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</si>
  <si>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</si>
  <si>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</si>
  <si>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</si>
  <si>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</si>
  <si>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</si>
  <si>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</si>
  <si>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</si>
  <si>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</si>
  <si>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</si>
  <si>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</si>
  <si>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</si>
  <si>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</si>
  <si>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</si>
  <si>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</si>
  <si>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</si>
  <si>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</si>
  <si>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</si>
  <si>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</si>
  <si>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</si>
  <si>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</si>
  <si>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</si>
  <si>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</si>
  <si>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</si>
  <si>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</si>
  <si>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</si>
  <si>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</si>
  <si>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</si>
  <si>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</si>
  <si>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</si>
  <si>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</si>
  <si>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</si>
  <si>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</si>
  <si>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</si>
  <si>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</si>
  <si>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</si>
  <si>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</si>
  <si>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</si>
  <si>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</si>
  <si>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</si>
  <si>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</si>
  <si>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</si>
  <si>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</si>
  <si>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</si>
  <si>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</si>
  <si>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</si>
  <si>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</si>
  <si>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</si>
  <si>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</si>
  <si>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</si>
  <si>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</si>
  <si>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</si>
  <si>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</si>
  <si>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</si>
  <si>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</si>
  <si>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</si>
  <si>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</si>
  <si>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</si>
  <si>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</si>
  <si>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</si>
  <si>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</si>
  <si>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</si>
  <si>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</si>
  <si>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</si>
  <si>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</si>
  <si>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</si>
  <si>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</si>
  <si>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</si>
  <si>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</si>
  <si>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</si>
  <si>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</si>
  <si>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</si>
  <si>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</si>
  <si>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</si>
  <si>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</si>
  <si>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</si>
  <si>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</si>
  <si>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</si>
  <si>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</si>
  <si>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</si>
  <si>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</si>
  <si>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</si>
  <si>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</si>
  <si>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</si>
  <si>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</si>
  <si>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</si>
  <si>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</si>
  <si>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</si>
  <si>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</si>
  <si>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</si>
  <si>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</si>
  <si>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</si>
  <si>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</si>
  <si>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</si>
  <si>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</si>
  <si>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</si>
  <si>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</si>
  <si>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</si>
  <si>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</si>
  <si>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</si>
  <si>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</si>
  <si>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</si>
  <si>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</si>
  <si>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</si>
  <si>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</si>
  <si>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</si>
  <si>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</si>
  <si>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</si>
  <si>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</si>
  <si>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</si>
  <si>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</si>
  <si>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</si>
  <si>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</si>
  <si>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</si>
  <si>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</si>
  <si>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</si>
  <si>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</si>
  <si>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</si>
  <si>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</si>
  <si>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</si>
  <si>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</si>
  <si>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</si>
  <si>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</si>
  <si>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</si>
  <si>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</si>
  <si>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</si>
  <si>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</si>
  <si>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</si>
  <si>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</si>
  <si>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</si>
  <si>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</si>
  <si>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</si>
  <si>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</si>
  <si>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</si>
  <si>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</si>
  <si>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</si>
  <si>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</si>
  <si>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</si>
  <si>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</si>
  <si>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</si>
  <si>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</si>
  <si>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</si>
  <si>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</si>
  <si>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</si>
  <si>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</si>
  <si>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</si>
  <si>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</si>
  <si>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</si>
  <si>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</si>
  <si>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</si>
  <si>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</si>
  <si>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</si>
  <si>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</si>
  <si>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</si>
  <si>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</si>
  <si>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</si>
  <si>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</si>
  <si>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</si>
  <si>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</si>
  <si>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</si>
  <si>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</si>
  <si>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</si>
  <si>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</si>
  <si>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</si>
  <si>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</si>
  <si>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</si>
  <si>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</si>
  <si>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</si>
  <si>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</si>
  <si>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</si>
  <si>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</si>
  <si>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</si>
  <si>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</si>
  <si>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</si>
  <si>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</si>
  <si>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</si>
  <si>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</si>
  <si>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</si>
  <si>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</si>
  <si>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</si>
  <si>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</si>
  <si>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</si>
  <si>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</si>
  <si>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</si>
  <si>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</si>
  <si>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</si>
  <si>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</si>
  <si>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</si>
  <si>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</si>
  <si>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</si>
  <si>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</si>
  <si>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</si>
  <si>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</si>
  <si>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</si>
  <si>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</si>
  <si>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</si>
  <si>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</si>
  <si>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</si>
  <si>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</si>
  <si>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</si>
  <si>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</si>
  <si>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</si>
  <si>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</si>
  <si>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</si>
  <si>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</si>
  <si>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</si>
  <si>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</si>
  <si>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</si>
  <si>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</si>
  <si>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</si>
  <si>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</si>
  <si>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</si>
  <si>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</si>
  <si>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</si>
  <si>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</si>
  <si>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</si>
  <si>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</si>
  <si>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</si>
  <si>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</si>
  <si>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</si>
  <si>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</si>
  <si>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</si>
  <si>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</si>
  <si>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</si>
  <si>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</si>
  <si>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</si>
  <si>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</si>
  <si>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</si>
  <si>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</si>
  <si>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</si>
  <si>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</si>
  <si>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</si>
  <si>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</si>
  <si>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</si>
  <si>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</si>
  <si>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</si>
  <si>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</si>
  <si>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</si>
  <si>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</si>
  <si>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</si>
  <si>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</si>
  <si>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</si>
  <si>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</si>
  <si>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</si>
  <si>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</si>
  <si>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</si>
  <si>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</si>
  <si>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</si>
  <si>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</si>
  <si>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</si>
  <si>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</si>
  <si>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</si>
  <si>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</si>
  <si>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</si>
  <si>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</si>
  <si>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</si>
  <si>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</si>
  <si>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</si>
  <si>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</si>
  <si>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</si>
  <si>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</si>
  <si>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</si>
  <si>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</si>
  <si>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</si>
  <si>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</si>
  <si>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</si>
  <si>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</si>
  <si>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</si>
  <si>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</si>
  <si>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</si>
  <si>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</si>
  <si>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</si>
  <si>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</si>
  <si>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</si>
  <si>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</si>
  <si>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</si>
  <si>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</si>
  <si>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</si>
  <si>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</si>
  <si>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</si>
  <si>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</si>
  <si>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</si>
  <si>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</si>
  <si>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</si>
  <si>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</si>
  <si>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</si>
  <si>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</si>
  <si>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</si>
  <si>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</si>
  <si>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</si>
  <si>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</si>
  <si>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</si>
  <si>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</si>
  <si>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</si>
  <si>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</si>
  <si>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</si>
  <si>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</si>
  <si>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</si>
  <si>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</si>
  <si>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</si>
  <si>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</si>
  <si>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</si>
  <si>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</si>
  <si>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</si>
  <si>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</si>
  <si>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</si>
  <si>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</si>
  <si>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</si>
  <si>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</si>
  <si>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</si>
  <si>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</si>
  <si>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</si>
  <si>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</si>
  <si>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</si>
  <si>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</si>
  <si>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</si>
  <si>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</si>
  <si>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</si>
  <si>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</si>
  <si>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</si>
  <si>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</si>
  <si>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</si>
  <si>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</si>
  <si>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</si>
  <si>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</si>
  <si>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</si>
  <si>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</si>
  <si>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</si>
  <si>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</si>
  <si>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</si>
  <si>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</si>
  <si>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</si>
  <si>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</si>
  <si>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</si>
  <si>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</si>
  <si>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</si>
  <si>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</si>
  <si>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</si>
  <si>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</si>
  <si>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</si>
  <si>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</si>
  <si>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</si>
  <si>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</si>
  <si>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</si>
  <si>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</si>
  <si>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</si>
  <si>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</si>
  <si>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</si>
  <si>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</si>
  <si>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</si>
  <si>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</si>
  <si>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</si>
  <si>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</si>
  <si>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</si>
  <si>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</si>
  <si>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</si>
  <si>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</si>
  <si>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</si>
  <si>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</si>
  <si>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</si>
  <si>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</si>
  <si>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</si>
  <si>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</si>
  <si>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</si>
  <si>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</si>
  <si>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</si>
  <si>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</si>
  <si>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</si>
  <si>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</si>
  <si>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</si>
  <si>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</si>
  <si>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</si>
  <si>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</si>
  <si>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</si>
  <si>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</si>
  <si>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</si>
  <si>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</si>
  <si>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</si>
  <si>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</si>
  <si>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</si>
  <si>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</si>
  <si>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</si>
  <si>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</si>
  <si>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</si>
  <si>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</si>
  <si>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</si>
  <si>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</si>
  <si>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</si>
  <si>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</si>
  <si>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</si>
  <si>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</si>
  <si>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</si>
  <si>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</si>
  <si>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</si>
  <si>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</si>
  <si>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</si>
  <si>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</si>
  <si>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</si>
  <si>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</si>
  <si>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</si>
  <si>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</si>
  <si>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</si>
  <si>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</si>
  <si>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</si>
  <si>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</si>
  <si>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</si>
  <si>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</si>
  <si>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</si>
  <si>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</si>
  <si>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</si>
  <si>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</si>
  <si>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</si>
  <si>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</si>
  <si>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</si>
  <si>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</si>
  <si>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</si>
  <si>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</si>
  <si>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</si>
  <si>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</si>
  <si>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</si>
  <si>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</si>
  <si>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</si>
  <si>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</si>
  <si>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</si>
  <si>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</si>
  <si>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</si>
  <si>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</si>
  <si>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</si>
  <si>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</si>
  <si>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</si>
  <si>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</si>
  <si>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</si>
  <si>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</si>
  <si>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</si>
  <si>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</si>
  <si>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</si>
  <si>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</si>
  <si>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</si>
  <si>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</si>
  <si>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</si>
  <si>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</si>
  <si>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</si>
  <si>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</si>
  <si>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</si>
  <si>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</si>
  <si>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</si>
  <si>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</si>
  <si>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</si>
  <si>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</si>
  <si>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</si>
  <si>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</si>
  <si>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</si>
  <si>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</si>
  <si>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</si>
  <si>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</si>
  <si>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</si>
  <si>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</si>
  <si>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</si>
  <si>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</si>
  <si>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</si>
  <si>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</si>
  <si>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</si>
  <si>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</si>
  <si>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</si>
  <si>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</si>
  <si>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</si>
  <si>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</si>
  <si>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</si>
  <si>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</si>
  <si>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</si>
  <si>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</si>
  <si>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</si>
  <si>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</si>
  <si>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</si>
  <si>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</si>
  <si>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</si>
  <si>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</si>
  <si>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</si>
  <si>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</si>
  <si>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</si>
  <si>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</si>
  <si>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</si>
  <si>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</si>
  <si>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</si>
  <si>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</si>
  <si>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</si>
  <si>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</si>
  <si>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</si>
  <si>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</si>
  <si>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</si>
  <si>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</si>
  <si>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</si>
  <si>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</si>
  <si>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</si>
  <si>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</si>
  <si>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</si>
  <si>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</si>
  <si>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</si>
  <si>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</si>
  <si>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</si>
  <si>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</si>
  <si>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</si>
  <si>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</si>
  <si>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</si>
  <si>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</si>
  <si>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</si>
  <si>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</si>
  <si>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</si>
  <si>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</si>
  <si>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</si>
  <si>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</si>
  <si>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</si>
  <si>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</si>
  <si>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</si>
  <si>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</si>
  <si>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</si>
  <si>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</si>
  <si>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</si>
  <si>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</si>
  <si>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</si>
  <si>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</si>
  <si>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</si>
  <si>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</si>
  <si>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</si>
  <si>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</si>
  <si>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</si>
  <si>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</si>
  <si>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</si>
  <si>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</si>
  <si>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</si>
  <si>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</si>
  <si>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</si>
  <si>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</si>
  <si>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</si>
  <si>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</si>
  <si>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</si>
  <si>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</si>
  <si>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</si>
  <si>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</si>
  <si>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</si>
  <si>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</si>
  <si>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</si>
  <si>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</si>
  <si>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</si>
  <si>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</si>
  <si>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</si>
  <si>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</si>
  <si>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</si>
  <si>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</si>
  <si>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</si>
  <si>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</si>
  <si>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</si>
  <si>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</si>
  <si>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</si>
  <si>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</si>
  <si>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</si>
  <si>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</si>
  <si>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</si>
  <si>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</si>
  <si>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</si>
  <si>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</si>
  <si>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</si>
  <si>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</si>
  <si>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</si>
  <si>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</si>
  <si>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</si>
  <si>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</si>
  <si>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</si>
  <si>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</si>
  <si>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</si>
  <si>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</si>
  <si>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</si>
  <si>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</si>
  <si>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</si>
  <si>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</si>
  <si>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</si>
  <si>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</si>
  <si>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</si>
  <si>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</si>
  <si>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</si>
  <si>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</si>
  <si>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</si>
  <si>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</si>
  <si>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</si>
  <si>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</si>
  <si>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</si>
  <si>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</si>
  <si>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</si>
  <si>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</si>
  <si>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</si>
  <si>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</si>
  <si>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</si>
  <si>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</si>
  <si>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</si>
  <si>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</si>
  <si>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</si>
  <si>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</si>
  <si>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</si>
  <si>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</si>
  <si>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</si>
  <si>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</si>
  <si>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</si>
  <si>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</si>
  <si>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</si>
  <si>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</si>
  <si>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</si>
  <si>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</si>
  <si>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</si>
  <si>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</si>
  <si>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</si>
  <si>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</si>
  <si>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</si>
  <si>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</si>
  <si>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</si>
  <si>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</si>
  <si>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</si>
  <si>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</si>
  <si>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</si>
  <si>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</si>
  <si>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</si>
  <si>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</si>
  <si>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</si>
  <si>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</si>
  <si>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</si>
  <si>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</si>
  <si>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</si>
  <si>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</si>
  <si>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</si>
  <si>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</si>
  <si>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</si>
  <si>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</si>
  <si>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</si>
  <si>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</si>
  <si>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</si>
  <si>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</si>
  <si>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</si>
  <si>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</si>
  <si>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</si>
  <si>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</si>
  <si>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</si>
  <si>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</si>
  <si>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</si>
  <si>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</si>
  <si>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</si>
  <si>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</si>
  <si>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</si>
  <si>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</si>
  <si>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</si>
  <si>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</si>
  <si>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</si>
  <si>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</si>
  <si>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</si>
  <si>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</si>
  <si>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</si>
  <si>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</si>
  <si>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</si>
  <si>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</si>
  <si>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</si>
  <si>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</si>
  <si>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</si>
  <si>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</si>
  <si>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</si>
  <si>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</si>
  <si>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</si>
  <si>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</si>
  <si>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</si>
  <si>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</si>
  <si>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</si>
  <si>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</si>
  <si>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</si>
  <si>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</si>
  <si>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</si>
  <si>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</si>
  <si>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</si>
  <si>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</si>
  <si>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</si>
  <si>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</si>
  <si>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</si>
  <si>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</si>
  <si>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</si>
  <si>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</si>
  <si>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</si>
  <si>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</si>
  <si>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</si>
  <si>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</si>
  <si>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</si>
  <si>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</si>
  <si>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</si>
  <si>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</si>
  <si>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</si>
  <si>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</si>
  <si>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</si>
  <si>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</si>
  <si>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</si>
  <si>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</si>
  <si>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</si>
  <si>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</si>
  <si>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</si>
  <si>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</si>
  <si>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</si>
  <si>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</si>
  <si>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</si>
  <si>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</si>
  <si>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</si>
  <si>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</si>
  <si>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</si>
  <si>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</si>
  <si>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</si>
  <si>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</si>
  <si>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</si>
  <si>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</si>
  <si>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</si>
  <si>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</si>
  <si>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</si>
  <si>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</si>
  <si>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</si>
  <si>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</si>
  <si>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</si>
  <si>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</si>
  <si>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</si>
  <si>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</si>
  <si>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</si>
  <si>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</si>
  <si>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</si>
  <si>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</si>
  <si>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</si>
  <si>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</si>
  <si>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</si>
  <si>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</si>
  <si>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</si>
  <si>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</si>
  <si>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</si>
  <si>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</si>
  <si>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</si>
  <si>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</si>
  <si>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</si>
  <si>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</si>
  <si>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</si>
  <si>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</si>
  <si>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</si>
  <si>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</si>
  <si>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</si>
  <si>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</si>
  <si>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</si>
  <si>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</si>
  <si>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</si>
  <si>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</si>
  <si>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</si>
  <si>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</si>
  <si>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</si>
  <si>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</si>
  <si>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</si>
  <si>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</si>
  <si>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</si>
  <si>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</si>
  <si>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</si>
  <si>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</si>
  <si>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</si>
  <si>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</si>
  <si>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</si>
  <si>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</si>
  <si>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</si>
  <si>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</si>
  <si>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</si>
  <si>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</si>
  <si>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</si>
  <si>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</si>
  <si>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</si>
  <si>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</si>
  <si>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</si>
  <si>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</si>
  <si>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</si>
  <si>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</si>
  <si>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</si>
  <si>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</si>
  <si>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</si>
  <si>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</si>
  <si>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</si>
  <si>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</si>
  <si>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</si>
  <si>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</si>
  <si>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</si>
  <si>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</si>
  <si>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</si>
  <si>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</si>
  <si>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</si>
  <si>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</si>
  <si>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</si>
  <si>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</si>
  <si>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</si>
  <si>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</si>
  <si>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</si>
  <si>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</si>
  <si>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</si>
  <si>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</si>
  <si>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</si>
  <si>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</si>
  <si>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</si>
  <si>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</si>
  <si>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</si>
  <si>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</si>
  <si>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</si>
  <si>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</si>
  <si>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</si>
  <si>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</si>
  <si>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</si>
  <si>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</si>
  <si>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</si>
  <si>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</si>
  <si>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</si>
  <si>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</si>
  <si>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</si>
  <si>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</si>
  <si>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</si>
  <si>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</si>
  <si>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</si>
  <si>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</si>
  <si>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</si>
  <si>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</si>
  <si>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</si>
  <si>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</si>
  <si>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</si>
  <si>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</si>
  <si>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</si>
  <si>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</si>
  <si>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</si>
  <si>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</si>
  <si>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</si>
  <si>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</si>
  <si>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</si>
  <si>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</si>
  <si>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</si>
  <si>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</si>
  <si>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</si>
  <si>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</si>
  <si>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</si>
  <si>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</si>
  <si>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</si>
  <si>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</si>
  <si>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</si>
  <si>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</si>
  <si>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</si>
  <si>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</si>
  <si>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</si>
  <si>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</si>
  <si>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</si>
  <si>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</si>
  <si>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</si>
  <si>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</si>
  <si>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</si>
  <si>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</si>
  <si>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</si>
  <si>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</si>
  <si>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</si>
  <si>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</si>
  <si>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</si>
  <si>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</si>
  <si>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</si>
  <si>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</si>
  <si>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</si>
  <si>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</si>
  <si>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</si>
  <si>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</si>
  <si>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</si>
  <si>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</si>
  <si>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</si>
  <si>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</si>
  <si>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</si>
  <si>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</si>
  <si>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</si>
  <si>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</si>
  <si>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</si>
  <si>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</si>
  <si>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</si>
  <si>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</si>
  <si>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</si>
  <si>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</si>
  <si>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</si>
  <si>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</si>
  <si>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</si>
  <si>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</si>
  <si>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</si>
  <si>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</si>
  <si>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</si>
  <si>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</si>
  <si>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</si>
  <si>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</si>
  <si>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</si>
  <si>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</si>
  <si>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</si>
  <si>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</si>
  <si>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</si>
  <si>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</si>
  <si>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</si>
  <si>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</si>
  <si>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</si>
  <si>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</si>
  <si>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</si>
  <si>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</si>
  <si>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</si>
  <si>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</si>
  <si>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</si>
  <si>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</si>
  <si>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</si>
  <si>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</si>
  <si>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</si>
  <si>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</si>
  <si>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</si>
  <si>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</si>
  <si>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</si>
  <si>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</si>
  <si>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</si>
  <si>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</si>
  <si>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</si>
  <si>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</si>
  <si>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</si>
  <si>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</si>
  <si>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</si>
  <si>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</si>
  <si>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</si>
  <si>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</si>
  <si>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</si>
  <si>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</si>
  <si>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</si>
  <si>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</si>
  <si>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</si>
  <si>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</si>
  <si>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</si>
  <si>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</si>
  <si>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</si>
  <si>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</si>
  <si>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</si>
  <si>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</si>
  <si>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</si>
  <si>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</si>
  <si>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</si>
  <si>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</si>
  <si>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</si>
  <si>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</si>
  <si>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</si>
  <si>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</si>
  <si>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</si>
  <si>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</si>
  <si>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</si>
  <si>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</si>
  <si>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</si>
  <si>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</si>
  <si>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</si>
  <si>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</si>
  <si>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</si>
  <si>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</si>
  <si>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</si>
  <si>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</si>
  <si>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</si>
  <si>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</si>
  <si>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</si>
  <si>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</si>
  <si>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</si>
  <si>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</si>
  <si>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</si>
  <si>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</si>
  <si>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</si>
  <si>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</si>
  <si>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</si>
  <si>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</si>
  <si>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</si>
  <si>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</si>
  <si>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</si>
  <si>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</si>
  <si>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</si>
  <si>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</si>
  <si>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</si>
  <si>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</si>
  <si>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</si>
  <si>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</si>
  <si>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</si>
  <si>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</si>
  <si>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</si>
  <si>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</si>
  <si>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</si>
  <si>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</si>
  <si>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</si>
  <si>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</si>
  <si>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</si>
  <si>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</si>
  <si>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</si>
  <si>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</si>
  <si>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</si>
  <si>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</si>
  <si>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</si>
  <si>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</si>
  <si>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</si>
  <si>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</si>
  <si>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</si>
  <si>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</si>
  <si>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</si>
  <si>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</si>
  <si>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</si>
  <si>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</si>
  <si>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</si>
  <si>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</si>
  <si>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</si>
  <si>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</si>
  <si>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</si>
  <si>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</si>
  <si>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</si>
  <si>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</si>
  <si>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</si>
  <si>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</si>
  <si>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</si>
  <si>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</si>
  <si>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</si>
  <si>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</si>
  <si>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</si>
  <si>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</si>
  <si>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</si>
  <si>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</si>
  <si>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</si>
  <si>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</si>
  <si>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</si>
  <si>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</si>
  <si>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</si>
  <si>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</si>
  <si>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</si>
  <si>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</si>
  <si>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</si>
  <si>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</si>
  <si>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</si>
  <si>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</si>
  <si>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</si>
  <si>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</si>
  <si>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</si>
  <si>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</si>
  <si>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</si>
  <si>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</si>
  <si>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</si>
  <si>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</si>
  <si>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</si>
  <si>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</si>
  <si>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</si>
  <si>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</si>
  <si>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</si>
  <si>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</si>
  <si>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</si>
  <si>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</si>
  <si>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</si>
  <si>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</si>
  <si>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</si>
  <si>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</si>
  <si>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</si>
  <si>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</si>
  <si>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</si>
  <si>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</si>
  <si>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</si>
  <si>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</si>
  <si>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</si>
  <si>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</si>
  <si>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</si>
  <si>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</si>
  <si>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</si>
  <si>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</si>
  <si>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</si>
  <si>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</si>
  <si>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</si>
  <si>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</si>
  <si>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</si>
  <si>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</si>
  <si>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</si>
  <si>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</si>
  <si>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</si>
  <si>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</si>
  <si>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</si>
  <si>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</si>
  <si>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</si>
  <si>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</si>
  <si>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</si>
  <si>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</si>
  <si>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</si>
  <si>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</si>
  <si>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</si>
  <si>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</si>
  <si>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</si>
  <si>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</si>
  <si>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</si>
  <si>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</si>
  <si>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</si>
  <si>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</si>
  <si>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</si>
  <si>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</si>
  <si>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</si>
  <si>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</si>
  <si>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</si>
  <si>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</si>
  <si>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</si>
  <si>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</si>
  <si>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</si>
  <si>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</si>
  <si>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</si>
  <si>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</si>
  <si>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</si>
  <si>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</si>
  <si>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</si>
  <si>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</si>
  <si>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</si>
  <si>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</si>
  <si>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</si>
  <si>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</si>
  <si>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</si>
  <si>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</si>
  <si>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</si>
  <si>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</si>
  <si>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</si>
  <si>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</si>
  <si>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</si>
  <si>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</si>
  <si>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</si>
  <si>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</si>
  <si>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</si>
  <si>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</si>
  <si>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</si>
  <si>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</si>
  <si>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</si>
  <si>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</si>
  <si>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</si>
  <si>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</si>
  <si>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</si>
  <si>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</si>
  <si>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</si>
  <si>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</si>
  <si>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</si>
  <si>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</si>
  <si>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</si>
  <si>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</si>
  <si>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</si>
  <si>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</si>
  <si>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</si>
  <si>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</si>
  <si>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</si>
  <si>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</si>
  <si>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</si>
  <si>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</si>
  <si>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</si>
  <si>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</si>
  <si>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</si>
  <si>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</si>
  <si>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</si>
  <si>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</si>
  <si>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</si>
  <si>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</si>
  <si>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</si>
  <si>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</si>
  <si>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</si>
  <si>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</si>
  <si>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</si>
  <si>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</si>
  <si>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</si>
  <si>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</si>
  <si>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</si>
  <si>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</si>
  <si>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</si>
  <si>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</si>
  <si>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</si>
  <si>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</si>
  <si>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</si>
  <si>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</si>
  <si>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</si>
  <si>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</si>
  <si>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</si>
  <si>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</si>
  <si>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</si>
  <si>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</si>
  <si>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</si>
  <si>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</si>
  <si>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</si>
  <si>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</si>
  <si>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</si>
  <si>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</si>
  <si>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</si>
  <si>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</si>
  <si>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</si>
  <si>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</si>
  <si>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</si>
  <si>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</si>
  <si>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</si>
  <si>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</si>
  <si>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</si>
  <si>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</si>
  <si>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</si>
  <si>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</si>
  <si>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</si>
  <si>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</si>
  <si>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</si>
  <si>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</si>
  <si>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</si>
  <si>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</si>
  <si>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</si>
  <si>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</si>
  <si>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</si>
  <si>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</si>
  <si>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</si>
  <si>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</si>
  <si>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</si>
  <si>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</si>
  <si>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</si>
  <si>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</si>
  <si>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</si>
  <si>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</si>
  <si>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</si>
  <si>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</si>
  <si>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</si>
  <si>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</si>
  <si>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</si>
  <si>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</si>
  <si>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</si>
  <si>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</si>
  <si>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</si>
  <si>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</si>
  <si>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</si>
  <si>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</si>
  <si>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</si>
  <si>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</si>
  <si>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</si>
  <si>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</si>
  <si>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</si>
  <si>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</si>
  <si>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</si>
  <si>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</si>
  <si>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</si>
  <si>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</si>
  <si>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</si>
  <si>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</si>
  <si>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</si>
  <si>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</si>
  <si>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</si>
  <si>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</si>
  <si>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</si>
  <si>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</si>
  <si>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</si>
  <si>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</si>
  <si>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</si>
  <si>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</si>
  <si>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</si>
  <si>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</si>
  <si>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</si>
  <si>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</si>
  <si>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</si>
  <si>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</si>
  <si>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</si>
  <si>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</si>
  <si>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</si>
  <si>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</si>
  <si>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</si>
  <si>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</si>
  <si>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</si>
  <si>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</si>
  <si>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</si>
  <si>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</si>
  <si>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</si>
  <si>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</si>
  <si>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</si>
  <si>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</si>
  <si>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</si>
  <si>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</si>
  <si>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</si>
  <si>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</si>
  <si>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</si>
  <si>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</si>
  <si>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</si>
  <si>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</si>
  <si>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</si>
  <si>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</si>
  <si>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</si>
  <si>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</si>
  <si>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</si>
  <si>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</si>
  <si>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</si>
  <si>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</si>
  <si>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</si>
  <si>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</si>
  <si>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</si>
  <si>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</si>
  <si>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</si>
  <si>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</si>
  <si>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</si>
  <si>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</si>
  <si>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</si>
  <si>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</si>
  <si>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</si>
  <si>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</si>
  <si>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</si>
  <si>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</si>
  <si>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</si>
  <si>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</si>
  <si>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</si>
  <si>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</si>
  <si>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</si>
  <si>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</si>
  <si>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</si>
  <si>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</si>
  <si>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</si>
  <si>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</si>
  <si>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</si>
  <si>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</si>
  <si>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</si>
  <si>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</si>
  <si>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</si>
  <si>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</si>
  <si>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</si>
  <si>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</si>
  <si>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</si>
  <si>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</si>
  <si>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</si>
  <si>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</si>
  <si>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</si>
  <si>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</si>
  <si>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</si>
  <si>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</si>
  <si>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</si>
  <si>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</si>
  <si>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</si>
  <si>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</si>
  <si>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</si>
  <si>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</si>
  <si>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</si>
  <si>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</si>
  <si>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</si>
  <si>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</si>
  <si>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</si>
  <si>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</si>
  <si>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</si>
  <si>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</si>
  <si>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</si>
  <si>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</si>
  <si>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</si>
  <si>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</si>
  <si>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</si>
  <si>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</si>
  <si>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</si>
  <si>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</si>
  <si>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</si>
  <si>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</si>
  <si>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</si>
  <si>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</si>
  <si>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</si>
  <si>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</si>
  <si>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</si>
  <si>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</si>
  <si>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</si>
  <si>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</si>
  <si>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</si>
  <si>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</si>
  <si>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</si>
  <si>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</si>
  <si>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</si>
  <si>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</si>
  <si>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</si>
  <si>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</si>
  <si>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</si>
  <si>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</si>
  <si>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</si>
  <si>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</si>
  <si>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</si>
  <si>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</si>
  <si>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</si>
  <si>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</si>
  <si>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</si>
  <si>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</si>
  <si>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</si>
  <si>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</si>
  <si>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</si>
  <si>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</si>
  <si>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</si>
  <si>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</si>
  <si>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</si>
  <si>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</si>
  <si>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</si>
  <si>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</si>
  <si>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</si>
  <si>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</si>
  <si>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</si>
  <si>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</si>
  <si>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</si>
  <si>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</si>
  <si>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</si>
  <si>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</si>
  <si>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</si>
  <si>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</si>
  <si>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</si>
  <si>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</si>
  <si>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</si>
  <si>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</si>
  <si>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</si>
  <si>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</si>
  <si>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</si>
  <si>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</si>
  <si>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</si>
  <si>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</si>
  <si>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</si>
  <si>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</si>
  <si>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</si>
  <si>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</si>
  <si>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</si>
  <si>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</si>
  <si>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</si>
  <si>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</si>
  <si>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</si>
  <si>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</si>
  <si>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</si>
  <si>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</si>
  <si>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</si>
  <si>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</si>
  <si>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</si>
  <si>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</si>
  <si>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</si>
  <si>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</si>
  <si>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</si>
  <si>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</si>
  <si>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</si>
  <si>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</si>
  <si>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</si>
  <si>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</si>
  <si>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</si>
  <si>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</si>
  <si>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</si>
  <si>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</si>
  <si>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</si>
  <si>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</si>
  <si>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</si>
  <si>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</si>
  <si>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</si>
  <si>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</si>
  <si>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</si>
  <si>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</si>
  <si>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</si>
  <si>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</si>
  <si>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</si>
  <si>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</si>
  <si>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</si>
  <si>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</si>
  <si>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</si>
  <si>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</si>
  <si>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</si>
  <si>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</si>
  <si>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</si>
  <si>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</si>
  <si>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</si>
  <si>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</si>
  <si>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</si>
  <si>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</si>
  <si>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</si>
  <si>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</si>
  <si>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</si>
  <si>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</si>
  <si>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</si>
  <si>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</si>
  <si>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</si>
  <si>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</si>
  <si>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</si>
  <si>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</si>
  <si>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</si>
  <si>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</si>
  <si>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</si>
  <si>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</si>
  <si>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</si>
  <si>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</si>
  <si>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</si>
  <si>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</si>
  <si>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</si>
  <si>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</si>
  <si>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</si>
  <si>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</si>
  <si>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</si>
  <si>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</si>
  <si>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</si>
  <si>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</si>
  <si>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</si>
  <si>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</si>
  <si>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</si>
  <si>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</si>
  <si>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</si>
  <si>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</si>
  <si>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</si>
  <si>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</si>
  <si>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</si>
  <si>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</si>
  <si>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</si>
  <si>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</si>
  <si>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</si>
  <si>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</si>
  <si>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</si>
  <si>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</si>
  <si>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</si>
  <si>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</si>
  <si>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</si>
  <si>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</si>
  <si>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</si>
  <si>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</si>
  <si>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</si>
  <si>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</si>
  <si>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</si>
  <si>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</si>
  <si>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</si>
  <si>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</si>
  <si>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</si>
  <si>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</si>
  <si>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</si>
  <si>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</si>
  <si>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</si>
  <si>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</si>
  <si>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</si>
  <si>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</si>
  <si>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</si>
  <si>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</si>
  <si>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</si>
  <si>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</si>
  <si>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</si>
  <si>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</si>
  <si>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</si>
  <si>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</si>
  <si>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</si>
  <si>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</si>
  <si>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</si>
  <si>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</si>
  <si>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</si>
  <si>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</si>
  <si>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</si>
  <si>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</si>
  <si>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</si>
  <si>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</si>
  <si>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</si>
  <si>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</si>
  <si>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</si>
  <si>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</si>
  <si>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</si>
  <si>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</si>
  <si>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</si>
  <si>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</si>
  <si>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</si>
  <si>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</si>
  <si>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</si>
  <si>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</si>
  <si>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</si>
  <si>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</si>
  <si>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</si>
  <si>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</si>
  <si>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</si>
  <si>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</si>
  <si>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</si>
  <si>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</si>
  <si>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</si>
  <si>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</si>
  <si>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</si>
  <si>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</si>
  <si>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</si>
  <si>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</si>
  <si>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</si>
  <si>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</si>
  <si>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</si>
  <si>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</si>
  <si>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</si>
  <si>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</si>
  <si>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</si>
  <si>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</si>
  <si>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</si>
  <si>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</si>
  <si>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</si>
  <si>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</si>
  <si>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</si>
  <si>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</si>
  <si>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</si>
  <si>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</si>
  <si>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</si>
  <si>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</si>
  <si>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</si>
  <si>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</si>
  <si>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</si>
  <si>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</si>
  <si>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</si>
  <si>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</si>
  <si>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</si>
  <si>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</si>
  <si>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</si>
  <si>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</si>
  <si>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</si>
  <si>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</si>
  <si>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</si>
  <si>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</si>
  <si>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</si>
  <si>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</si>
  <si>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</si>
  <si>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</si>
  <si>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</si>
  <si>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</si>
  <si>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</si>
  <si>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</si>
  <si>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</si>
  <si>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</si>
  <si>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</si>
  <si>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</si>
  <si>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</si>
  <si>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</si>
  <si>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</si>
  <si>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</si>
  <si>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</si>
  <si>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</si>
  <si>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</si>
  <si>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</si>
  <si>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</si>
  <si>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</si>
  <si>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</si>
  <si>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</si>
  <si>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</si>
  <si>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</si>
  <si>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</si>
  <si>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</si>
  <si>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</si>
  <si>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</si>
  <si>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</si>
  <si>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</si>
  <si>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</si>
  <si>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</si>
  <si>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</si>
  <si>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</si>
  <si>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</si>
  <si>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</si>
  <si>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</si>
  <si>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</si>
  <si>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</si>
  <si>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</si>
  <si>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</si>
  <si>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</si>
  <si>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</si>
  <si>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</si>
  <si>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</si>
  <si>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</si>
  <si>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</si>
  <si>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</si>
  <si>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</si>
  <si>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</si>
  <si>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</si>
  <si>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</si>
  <si>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</si>
  <si>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</si>
  <si>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</si>
  <si>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</si>
  <si>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</si>
  <si>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</si>
  <si>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</si>
  <si>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</si>
  <si>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</si>
  <si>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</si>
  <si>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</si>
  <si>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</si>
  <si>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</si>
  <si>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</si>
  <si>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</si>
  <si>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</si>
  <si>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</si>
  <si>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</si>
  <si>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</si>
  <si>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</si>
  <si>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</si>
  <si>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</si>
  <si>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</si>
  <si>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</si>
  <si>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</si>
  <si>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</si>
  <si>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</si>
  <si>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</si>
  <si>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</si>
  <si>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</si>
  <si>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</si>
  <si>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</si>
  <si>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</si>
  <si>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</si>
  <si>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</si>
  <si>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</si>
  <si>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</si>
  <si>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</si>
  <si>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</si>
  <si>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</si>
  <si>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</si>
  <si>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</si>
  <si>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</si>
  <si>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</si>
  <si>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</si>
  <si>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</si>
  <si>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</si>
  <si>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</si>
  <si>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</si>
  <si>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</si>
  <si>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</si>
  <si>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</si>
  <si>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</si>
  <si>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</si>
  <si>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</si>
  <si>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</si>
  <si>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</si>
  <si>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</si>
  <si>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</si>
  <si>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</si>
  <si>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</si>
  <si>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</si>
  <si>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</si>
  <si>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</si>
  <si>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</si>
  <si>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</si>
  <si>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</si>
  <si>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</si>
  <si>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</si>
  <si>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</si>
  <si>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</si>
  <si>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</si>
  <si>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</si>
  <si>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</si>
  <si>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</si>
  <si>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</si>
  <si>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</si>
  <si>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</si>
  <si>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</si>
  <si>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</si>
  <si>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</si>
  <si>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</si>
  <si>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</si>
  <si>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</si>
  <si>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</si>
  <si>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</si>
  <si>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</si>
  <si>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</si>
  <si>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</si>
  <si>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</si>
  <si>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</si>
  <si>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</si>
  <si>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</si>
  <si>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</si>
  <si>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</si>
  <si>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</si>
  <si>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</si>
  <si>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</si>
  <si>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</si>
  <si>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</si>
  <si>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</si>
  <si>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</si>
  <si>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</si>
  <si>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</si>
  <si>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</si>
  <si>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</si>
  <si>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</si>
  <si>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</si>
  <si>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</si>
  <si>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</si>
  <si>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</si>
  <si>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</si>
  <si>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</si>
  <si>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</si>
  <si>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</si>
  <si>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</si>
  <si>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</si>
  <si>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</si>
  <si>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</si>
  <si>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</si>
  <si>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</si>
  <si>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</si>
  <si>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</si>
  <si>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</si>
  <si>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</si>
  <si>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</si>
  <si>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</si>
  <si>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</si>
  <si>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</si>
  <si>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</si>
  <si>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</si>
  <si>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</si>
  <si>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</si>
  <si>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</si>
  <si>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</si>
  <si>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</si>
  <si>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</si>
  <si>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</si>
  <si>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</si>
  <si>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</si>
  <si>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</si>
  <si>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</si>
  <si>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</si>
  <si>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</si>
  <si>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</si>
  <si>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</si>
  <si>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</si>
  <si>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</si>
  <si>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</si>
  <si>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</si>
  <si>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</si>
  <si>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</si>
  <si>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</si>
  <si>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</si>
  <si>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</si>
  <si>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</si>
  <si>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</si>
  <si>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</si>
  <si>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</si>
  <si>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</si>
  <si>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</si>
  <si>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</si>
  <si>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</si>
  <si>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</si>
  <si>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</si>
  <si>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</si>
  <si>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</si>
  <si>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</si>
  <si>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</si>
  <si>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</si>
  <si>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</si>
  <si>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</si>
  <si>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</si>
  <si>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</si>
  <si>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</si>
  <si>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</si>
  <si>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</si>
  <si>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</si>
  <si>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</si>
  <si>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</si>
  <si>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</si>
  <si>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</si>
  <si>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</si>
  <si>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</si>
  <si>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</si>
  <si>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</si>
  <si>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</si>
  <si>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</si>
  <si>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</si>
  <si>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</si>
  <si>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</si>
  <si>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</si>
  <si>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</si>
  <si>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</si>
  <si>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</si>
  <si>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</si>
  <si>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</si>
  <si>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</si>
  <si>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</si>
  <si>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</si>
  <si>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</si>
  <si>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</si>
  <si>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</si>
  <si>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</si>
  <si>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</si>
  <si>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</si>
  <si>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</si>
  <si>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</si>
  <si>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</si>
  <si>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</si>
  <si>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</si>
  <si>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</si>
  <si>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</si>
  <si>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</si>
  <si>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</si>
  <si>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</si>
  <si>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</si>
  <si>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</si>
  <si>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</si>
  <si>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</si>
  <si>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</si>
  <si>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</si>
  <si>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</si>
  <si>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</si>
  <si>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</si>
  <si>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</si>
  <si>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</si>
  <si>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</si>
  <si>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</si>
  <si>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</si>
  <si>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</si>
  <si>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</si>
  <si>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</si>
  <si>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</si>
  <si>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</si>
  <si>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</si>
  <si>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</si>
  <si>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</si>
  <si>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</si>
  <si>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</si>
  <si>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</si>
  <si>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</si>
  <si>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</si>
  <si>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</si>
  <si>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</si>
  <si>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</si>
  <si>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</si>
  <si>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</si>
  <si>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</si>
  <si>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</si>
  <si>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</si>
  <si>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</si>
  <si>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</si>
  <si>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</si>
  <si>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</si>
  <si>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</si>
  <si>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</si>
  <si>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</si>
  <si>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</si>
  <si>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</si>
  <si>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</si>
  <si>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</si>
  <si>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</si>
  <si>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</si>
  <si>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</si>
  <si>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</si>
  <si>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</si>
  <si>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</si>
  <si>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</si>
  <si>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</si>
  <si>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</si>
  <si>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</si>
  <si>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</si>
  <si>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</si>
  <si>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</si>
  <si>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</si>
  <si>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</si>
  <si>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</si>
  <si>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</si>
  <si>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</si>
  <si>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</si>
  <si>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</si>
  <si>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</si>
  <si>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</si>
  <si>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</si>
  <si>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</si>
  <si>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</si>
  <si>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</si>
  <si>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</si>
  <si>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</si>
  <si>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</si>
  <si>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</si>
  <si>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</si>
  <si>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</si>
  <si>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</si>
  <si>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</si>
  <si>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</si>
  <si>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</si>
  <si>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</si>
  <si>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</si>
  <si>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</si>
  <si>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</si>
  <si>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</si>
  <si>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</si>
  <si>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</si>
  <si>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</si>
  <si>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</si>
  <si>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</si>
  <si>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</si>
  <si>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</si>
  <si>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</si>
  <si>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</si>
  <si>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</si>
  <si>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</si>
  <si>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</si>
  <si>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</si>
  <si>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</si>
  <si>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</si>
  <si>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</si>
  <si>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</si>
  <si>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</si>
  <si>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</si>
  <si>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</si>
  <si>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</si>
  <si>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</si>
  <si>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</si>
  <si>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</si>
  <si>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</si>
  <si>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</si>
  <si>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</si>
  <si>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</si>
  <si>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</si>
  <si>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</si>
  <si>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</si>
  <si>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</si>
  <si>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</si>
  <si>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</si>
  <si>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</si>
  <si>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</si>
  <si>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</si>
  <si>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</si>
  <si>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</si>
  <si>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</si>
  <si>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</si>
  <si>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</si>
  <si>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</si>
  <si>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</si>
  <si>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</si>
  <si>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</si>
  <si>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</si>
  <si>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</si>
  <si>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</si>
  <si>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</si>
  <si>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</si>
  <si>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</si>
  <si>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</si>
  <si>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</si>
  <si>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</si>
  <si>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</si>
  <si>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</si>
  <si>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</si>
  <si>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</si>
  <si>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</si>
  <si>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</si>
  <si>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</si>
  <si>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</si>
  <si>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</si>
  <si>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</si>
  <si>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</si>
  <si>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</si>
  <si>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</si>
  <si>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</si>
  <si>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</si>
  <si>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</si>
  <si>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</si>
  <si>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</si>
  <si>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</si>
  <si>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</si>
  <si>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</si>
  <si>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</si>
  <si>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</si>
  <si>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</si>
  <si>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</si>
  <si>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</si>
  <si>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</si>
  <si>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</si>
  <si>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</si>
  <si>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</si>
  <si>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</si>
  <si>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</si>
  <si>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</si>
  <si>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</si>
  <si>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</si>
  <si>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</si>
  <si>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</si>
  <si>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</si>
  <si>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</si>
  <si>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</si>
  <si>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</si>
  <si>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</si>
  <si>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</si>
  <si>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</si>
  <si>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</si>
  <si>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</si>
  <si>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</si>
  <si>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</si>
  <si>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</si>
  <si>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</si>
  <si>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</si>
  <si>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</si>
  <si>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</si>
  <si>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</si>
  <si>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</si>
  <si>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</si>
  <si>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</si>
  <si>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</si>
  <si>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</si>
  <si>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</si>
  <si>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</si>
  <si>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</si>
  <si>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</si>
  <si>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</si>
  <si>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</si>
  <si>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</si>
  <si>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</si>
  <si>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</si>
  <si>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</si>
  <si>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</si>
  <si>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</si>
  <si>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</si>
  <si>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</si>
  <si>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</si>
  <si>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</si>
  <si>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</si>
  <si>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</si>
  <si>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</si>
  <si>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</si>
  <si>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</si>
  <si>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</si>
  <si>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</si>
  <si>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</si>
  <si>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</si>
  <si>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</si>
  <si>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</si>
  <si>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</si>
  <si>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</si>
  <si>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</si>
  <si>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</si>
  <si>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</si>
  <si>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</si>
  <si>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</si>
  <si>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</si>
  <si>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</si>
  <si>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</si>
  <si>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</si>
  <si>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</si>
  <si>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</si>
  <si>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</si>
  <si>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</si>
  <si>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</si>
  <si>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</si>
  <si>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</si>
  <si>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</si>
  <si>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</si>
  <si>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</si>
  <si>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</si>
  <si>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</si>
  <si>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</si>
  <si>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</si>
  <si>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</si>
  <si>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</si>
  <si>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</si>
  <si>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</si>
  <si>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</si>
  <si>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</si>
  <si>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</si>
  <si>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</si>
  <si>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</si>
  <si>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</si>
  <si>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</si>
  <si>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</si>
  <si>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</si>
  <si>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</si>
  <si>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</si>
  <si>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</si>
  <si>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</si>
  <si>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</si>
  <si>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</si>
  <si>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</si>
  <si>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</si>
  <si>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</si>
  <si>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</si>
  <si>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</si>
  <si>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</si>
  <si>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</si>
  <si>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</si>
  <si>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</si>
  <si>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</si>
  <si>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</si>
  <si>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</si>
  <si>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</si>
  <si>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</si>
  <si>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</si>
  <si>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</si>
  <si>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</si>
  <si>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</si>
  <si>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</si>
  <si>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</si>
  <si>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</si>
  <si>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</si>
  <si>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</si>
  <si>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</si>
  <si>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</si>
  <si>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</si>
  <si>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</si>
  <si>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</si>
  <si>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</si>
  <si>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</si>
  <si>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</si>
  <si>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</si>
  <si>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</si>
  <si>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</si>
  <si>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</si>
  <si>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</si>
  <si>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</si>
  <si>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</si>
  <si>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</si>
  <si>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</si>
  <si>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</si>
  <si>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</si>
  <si>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</si>
  <si>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</si>
  <si>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</si>
  <si>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</si>
  <si>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</si>
  <si>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</si>
  <si>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</si>
  <si>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</si>
  <si>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</si>
  <si>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</si>
  <si>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</si>
  <si>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</si>
  <si>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</si>
  <si>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</si>
  <si>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</si>
  <si>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</si>
  <si>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</si>
  <si>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</si>
  <si>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</si>
  <si>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</si>
  <si>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</si>
  <si>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</si>
  <si>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</si>
  <si>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</si>
  <si>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</si>
  <si>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</si>
  <si>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</si>
  <si>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</si>
  <si>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</si>
  <si>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</si>
  <si>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</si>
  <si>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</si>
  <si>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</si>
  <si>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</si>
  <si>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</si>
  <si>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</si>
  <si>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</si>
  <si>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</si>
  <si>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</si>
  <si>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</si>
  <si>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</si>
  <si>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</si>
  <si>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</si>
  <si>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</si>
  <si>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</si>
  <si>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</si>
  <si>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</si>
  <si>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</si>
  <si>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</si>
  <si>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</si>
  <si>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</si>
  <si>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</si>
  <si>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</si>
  <si>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</si>
  <si>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</si>
  <si>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</si>
  <si>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</si>
  <si>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</si>
  <si>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</si>
  <si>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</si>
  <si>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</si>
  <si>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</si>
  <si>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</si>
  <si>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</si>
  <si>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</si>
  <si>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</si>
  <si>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</si>
  <si>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</si>
  <si>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</si>
  <si>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</si>
  <si>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</si>
  <si>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</si>
  <si>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</si>
  <si>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</si>
  <si>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</si>
  <si>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</si>
  <si>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</si>
  <si>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</si>
  <si>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</si>
  <si>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</si>
  <si>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</si>
  <si>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</si>
  <si>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</si>
  <si>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</si>
  <si>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</si>
  <si>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</si>
  <si>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</si>
  <si>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</si>
  <si>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</si>
  <si>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</si>
  <si>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</si>
  <si>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</si>
  <si>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</si>
  <si>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</si>
  <si>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</si>
  <si>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</si>
  <si>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</si>
  <si>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</si>
  <si>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</si>
  <si>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</si>
  <si>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</si>
  <si>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</si>
  <si>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</si>
  <si>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</si>
  <si>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</si>
  <si>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</si>
  <si>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</si>
  <si>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</si>
  <si>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</si>
  <si>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</si>
  <si>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</si>
  <si>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</si>
  <si>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</si>
  <si>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</si>
  <si>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</si>
  <si>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</si>
  <si>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</si>
  <si>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</si>
  <si>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</si>
  <si>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</si>
  <si>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</si>
  <si>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</si>
  <si>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</si>
  <si>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</si>
  <si>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</si>
  <si>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</si>
  <si>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</si>
  <si>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</si>
  <si>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</si>
  <si>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</si>
  <si>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</si>
  <si>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</si>
  <si>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</si>
  <si>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</si>
  <si>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</si>
  <si>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</si>
  <si>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</si>
  <si>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</si>
  <si>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</si>
  <si>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</si>
  <si>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</si>
  <si>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</si>
  <si>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</si>
  <si>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</si>
  <si>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</si>
  <si>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</si>
  <si>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</si>
  <si>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</si>
  <si>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</si>
  <si>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</si>
  <si>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</si>
  <si>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</si>
  <si>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</si>
  <si>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</si>
  <si>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</si>
  <si>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</si>
  <si>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</si>
  <si>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</si>
  <si>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</si>
  <si>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</si>
  <si>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</si>
  <si>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</si>
  <si>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</si>
  <si>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</si>
  <si>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</si>
  <si>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</si>
  <si>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</si>
  <si>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</si>
  <si>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</si>
  <si>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</si>
  <si>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</si>
  <si>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</si>
  <si>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</si>
  <si>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</si>
  <si>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</si>
  <si>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</si>
  <si>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</si>
  <si>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</si>
  <si>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</si>
  <si>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</si>
  <si>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</si>
  <si>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</si>
  <si>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</si>
  <si>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</si>
  <si>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</si>
  <si>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</si>
  <si>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</si>
  <si>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</si>
  <si>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</si>
  <si>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</si>
  <si>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</si>
  <si>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</si>
  <si>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</si>
  <si>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</si>
  <si>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</si>
  <si>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</si>
  <si>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</si>
  <si>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</si>
  <si>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</si>
  <si>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</si>
  <si>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</si>
  <si>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</si>
  <si>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</si>
  <si>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</si>
  <si>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</si>
  <si>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</si>
  <si>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</si>
  <si>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</si>
  <si>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</si>
  <si>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</si>
  <si>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</si>
  <si>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</si>
  <si>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</si>
  <si>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</si>
  <si>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</si>
  <si>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</si>
  <si>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</si>
  <si>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</si>
  <si>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</si>
  <si>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</si>
  <si>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</si>
  <si>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</si>
  <si>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</si>
  <si>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</si>
  <si>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</si>
  <si>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</si>
  <si>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</si>
  <si>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</si>
  <si>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</si>
  <si>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</si>
  <si>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</si>
  <si>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</si>
  <si>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</si>
  <si>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</si>
  <si>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</si>
  <si>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</si>
  <si>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</si>
  <si>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</si>
  <si>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</si>
  <si>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</si>
  <si>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</si>
  <si>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</si>
  <si>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</si>
  <si>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</si>
  <si>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</si>
  <si>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</si>
  <si>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</si>
  <si>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</si>
  <si>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</si>
  <si>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</si>
  <si>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</si>
  <si>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</si>
  <si>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</si>
  <si>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</si>
  <si>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</si>
  <si>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</si>
  <si>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</si>
  <si>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</si>
  <si>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</si>
  <si>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</si>
  <si>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</si>
  <si>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</si>
  <si>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</si>
  <si>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</si>
  <si>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</si>
  <si>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</si>
  <si>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</si>
  <si>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</si>
  <si>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</si>
  <si>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</si>
  <si>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</si>
  <si>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</si>
  <si>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</si>
  <si>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</si>
  <si>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</si>
  <si>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</si>
  <si>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</si>
  <si>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</si>
  <si>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</si>
  <si>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</si>
  <si>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</si>
  <si>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</si>
  <si>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</si>
  <si>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</si>
  <si>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</si>
  <si>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</si>
  <si>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</si>
  <si>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</si>
  <si>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</si>
  <si>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</si>
  <si>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</si>
  <si>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</si>
  <si>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</si>
  <si>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</si>
  <si>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</si>
  <si>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</si>
  <si>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</si>
  <si>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</si>
  <si>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</si>
  <si>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</si>
  <si>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</si>
  <si>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</si>
  <si>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</si>
  <si>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</si>
  <si>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</si>
  <si>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</si>
  <si>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</si>
  <si>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</si>
  <si>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</si>
  <si>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</si>
  <si>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</si>
  <si>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</si>
  <si>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</si>
  <si>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</si>
  <si>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</si>
  <si>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</si>
  <si>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</si>
  <si>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</si>
  <si>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</si>
  <si>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</si>
  <si>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</si>
  <si>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</si>
  <si>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</si>
  <si>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</si>
  <si>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</si>
  <si>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</si>
  <si>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</si>
  <si>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</si>
  <si>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</si>
  <si>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</si>
  <si>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</si>
  <si>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</si>
  <si>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</si>
  <si>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</si>
  <si>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</si>
  <si>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</si>
  <si>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</si>
  <si>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</si>
  <si>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</si>
  <si>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</si>
  <si>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</si>
  <si>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</si>
  <si>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</si>
  <si>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</si>
  <si>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</si>
  <si>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</si>
  <si>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</si>
  <si>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</si>
  <si>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</si>
  <si>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</si>
  <si>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</si>
  <si>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</si>
  <si>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</si>
  <si>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</si>
  <si>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</si>
  <si>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</si>
  <si>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</si>
  <si>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</si>
  <si>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</si>
  <si>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</si>
  <si>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</si>
  <si>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</si>
  <si>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</si>
  <si>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</si>
  <si>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</si>
  <si>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</si>
  <si>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</si>
  <si>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</si>
  <si>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</si>
  <si>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</si>
  <si>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</si>
  <si>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</si>
  <si>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</si>
  <si>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</si>
  <si>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</si>
  <si>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</si>
  <si>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</si>
  <si>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</si>
  <si>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</si>
  <si>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</si>
  <si>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</si>
  <si>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</si>
  <si>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</si>
  <si>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</si>
  <si>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</si>
  <si>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</si>
  <si>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</si>
  <si>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</si>
  <si>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</si>
  <si>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</si>
  <si>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</si>
  <si>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</si>
  <si>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</si>
  <si>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</si>
  <si>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</si>
  <si>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</si>
  <si>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</si>
  <si>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</si>
  <si>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</si>
  <si>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</si>
  <si>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</si>
  <si>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</si>
  <si>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</si>
  <si>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</si>
  <si>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</si>
  <si>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</si>
  <si>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</si>
  <si>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</si>
  <si>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</si>
  <si>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</si>
  <si>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</si>
  <si>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</si>
  <si>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</si>
  <si>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</si>
  <si>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</si>
  <si>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</si>
  <si>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</si>
  <si>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</si>
  <si>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</si>
  <si>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</si>
  <si>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</si>
  <si>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</si>
  <si>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</si>
  <si>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</si>
  <si>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</si>
  <si>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</si>
  <si>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</si>
  <si>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</si>
  <si>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</si>
  <si>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</si>
  <si>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</si>
  <si>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</si>
  <si>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</si>
  <si>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</si>
  <si>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</si>
  <si>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</si>
  <si>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</si>
  <si>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</si>
  <si>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</si>
  <si>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</si>
  <si>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</si>
  <si>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</si>
  <si>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</si>
  <si>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</si>
  <si>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</si>
  <si>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</si>
  <si>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</si>
  <si>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</si>
  <si>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</si>
  <si>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</si>
  <si>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</si>
  <si>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</si>
  <si>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</si>
  <si>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</si>
  <si>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</si>
  <si>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</si>
  <si>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</si>
  <si>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</si>
  <si>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</si>
  <si>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</si>
  <si>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</si>
  <si>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</si>
  <si>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</si>
  <si>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</si>
  <si>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</si>
  <si>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</si>
  <si>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</si>
  <si>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</si>
  <si>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</si>
  <si>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</si>
  <si>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</si>
  <si>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</si>
  <si>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</si>
  <si>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</si>
  <si>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</si>
  <si>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</si>
  <si>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</si>
  <si>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</si>
  <si>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</si>
  <si>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</si>
  <si>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</si>
  <si>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</si>
  <si>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</si>
  <si>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</si>
  <si>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</si>
  <si>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</si>
  <si>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</si>
  <si>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</si>
  <si>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</si>
  <si>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</si>
  <si>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</si>
  <si>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</si>
  <si>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</si>
  <si>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</si>
  <si>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</si>
  <si>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</si>
  <si>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</si>
  <si>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</si>
  <si>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</si>
  <si>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</si>
  <si>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</si>
  <si>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</si>
  <si>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</si>
  <si>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</si>
  <si>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</si>
  <si>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</si>
  <si>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</si>
  <si>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</si>
  <si>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</si>
  <si>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</si>
  <si>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</si>
  <si>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</si>
  <si>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</si>
  <si>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</si>
  <si>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</si>
  <si>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</si>
  <si>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</si>
  <si>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</si>
  <si>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</si>
  <si>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</si>
  <si>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</si>
  <si>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</si>
  <si>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</si>
  <si>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</si>
  <si>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</si>
  <si>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</si>
  <si>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</si>
  <si>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</si>
  <si>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</si>
  <si>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</si>
  <si>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</si>
  <si>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</si>
  <si>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</si>
  <si>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</si>
  <si>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</si>
  <si>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</si>
  <si>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</si>
  <si>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</si>
  <si>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</si>
  <si>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</si>
  <si>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</si>
  <si>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</si>
  <si>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</si>
  <si>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</si>
  <si>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</si>
  <si>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</si>
  <si>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</si>
  <si>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</si>
  <si>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</si>
  <si>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</si>
  <si>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</si>
  <si>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</si>
  <si>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</si>
  <si>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</si>
  <si>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</si>
  <si>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</si>
  <si>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</si>
  <si>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</si>
  <si>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</si>
  <si>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</si>
  <si>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</si>
  <si>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</si>
  <si>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</si>
  <si>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</si>
  <si>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</si>
  <si>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</si>
  <si>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</si>
  <si>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</si>
  <si>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</si>
  <si>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</si>
  <si>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</si>
  <si>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</si>
  <si>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</si>
  <si>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</si>
  <si>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</si>
  <si>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</si>
  <si>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</si>
  <si>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</si>
  <si>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</si>
  <si>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</si>
  <si>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</si>
  <si>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</si>
  <si>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</si>
  <si>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</si>
  <si>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</si>
  <si>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</si>
  <si>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</si>
  <si>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</si>
  <si>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</si>
  <si>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</si>
  <si>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</si>
  <si>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</si>
  <si>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</si>
  <si>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</si>
  <si>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</si>
  <si>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</si>
  <si>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</si>
  <si>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</si>
  <si>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</si>
  <si>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</si>
  <si>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</si>
  <si>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</si>
  <si>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</si>
  <si>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</si>
  <si>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</si>
  <si>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</si>
  <si>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</si>
  <si>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</si>
  <si>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</si>
  <si>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</si>
  <si>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</si>
  <si>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</si>
  <si>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</si>
  <si>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</si>
  <si>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</si>
  <si>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</si>
  <si>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</si>
  <si>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</si>
  <si>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</si>
  <si>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</si>
  <si>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</si>
  <si>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</si>
  <si>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</si>
  <si>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</si>
  <si>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</si>
  <si>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</si>
  <si>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</si>
  <si>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</si>
  <si>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</si>
  <si>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</si>
  <si>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</si>
  <si>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</si>
  <si>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</si>
  <si>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</si>
  <si>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</si>
  <si>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</si>
  <si>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</si>
  <si>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</si>
  <si>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</si>
  <si>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</si>
  <si>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</si>
  <si>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</si>
  <si>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</si>
  <si>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</si>
  <si>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</si>
  <si>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</si>
  <si>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</si>
  <si>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</si>
  <si>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</si>
  <si>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</si>
  <si>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</si>
  <si>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</si>
  <si>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</si>
  <si>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</si>
  <si>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</si>
  <si>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</si>
  <si>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</si>
  <si>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</si>
  <si>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</si>
  <si>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</si>
  <si>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</si>
  <si>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</si>
  <si>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</si>
  <si>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</si>
  <si>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</si>
  <si>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</si>
  <si>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</si>
  <si>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</si>
  <si>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</si>
  <si>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</si>
  <si>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</si>
  <si>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</si>
  <si>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</si>
  <si>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</si>
  <si>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</si>
  <si>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</si>
  <si>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</si>
  <si>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</si>
  <si>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</si>
  <si>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</si>
  <si>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</si>
  <si>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</si>
  <si>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</si>
  <si>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</si>
  <si>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</si>
  <si>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</si>
  <si>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</si>
  <si>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</si>
  <si>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</si>
  <si>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</si>
  <si>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</si>
  <si>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</si>
  <si>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</si>
  <si>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</si>
  <si>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</si>
  <si>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</si>
  <si>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</si>
  <si>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</si>
  <si>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</si>
  <si>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</si>
  <si>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</si>
  <si>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</si>
  <si>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</si>
  <si>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</si>
  <si>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</si>
  <si>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</si>
  <si>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</si>
  <si>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</si>
  <si>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</si>
  <si>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</si>
  <si>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</si>
  <si>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</si>
  <si>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</si>
  <si>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</si>
  <si>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</si>
  <si>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</si>
  <si>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</si>
  <si>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</si>
  <si>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</si>
  <si>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</si>
  <si>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</si>
  <si>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</si>
  <si>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</si>
  <si>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</si>
  <si>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</si>
  <si>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</si>
  <si>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</si>
  <si>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</si>
  <si>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</si>
  <si>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</si>
  <si>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</si>
  <si>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</si>
  <si>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</si>
  <si>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</si>
  <si>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</si>
  <si>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</si>
  <si>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</si>
  <si>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</si>
  <si>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</si>
  <si>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</si>
  <si>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</si>
  <si>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</si>
  <si>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</si>
  <si>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</si>
  <si>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</si>
  <si>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</si>
  <si>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</si>
  <si>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</si>
  <si>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</si>
  <si>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</si>
  <si>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</si>
  <si>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</si>
  <si>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</si>
  <si>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</si>
  <si>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</si>
  <si>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</si>
  <si>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</si>
  <si>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</si>
  <si>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</si>
  <si>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</si>
  <si>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</si>
  <si>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</si>
  <si>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</si>
  <si>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</si>
  <si>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</si>
  <si>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</si>
  <si>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</si>
  <si>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</si>
  <si>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</si>
  <si>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</si>
  <si>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</si>
  <si>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</si>
  <si>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</si>
  <si>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</si>
  <si>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</si>
  <si>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</si>
  <si>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</si>
  <si>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</si>
  <si>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</si>
  <si>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</si>
  <si>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</si>
  <si>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</si>
  <si>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</si>
  <si>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</si>
  <si>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</si>
  <si>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</si>
  <si>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</si>
  <si>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</si>
  <si>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</si>
  <si>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</si>
  <si>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</si>
  <si>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</si>
  <si>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</si>
  <si>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</si>
  <si>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</si>
  <si>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</si>
  <si>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</si>
  <si>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</si>
  <si>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</si>
  <si>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</si>
  <si>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</si>
  <si>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</si>
  <si>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</si>
  <si>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</si>
  <si>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</si>
  <si>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</si>
  <si>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</si>
  <si>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</si>
  <si>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</si>
  <si>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</si>
  <si>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</si>
  <si>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</si>
  <si>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</si>
  <si>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</si>
  <si>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</si>
  <si>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</si>
  <si>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</si>
  <si>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</si>
  <si>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</si>
  <si>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</si>
  <si>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</si>
  <si>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</si>
  <si>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</si>
  <si>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</si>
  <si>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</si>
  <si>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</si>
  <si>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</si>
  <si>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</si>
  <si>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</si>
  <si>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</si>
  <si>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</si>
  <si>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</si>
  <si>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</si>
  <si>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</si>
  <si>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</si>
  <si>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</si>
  <si>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</si>
  <si>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</si>
  <si>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</si>
  <si>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</si>
  <si>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</si>
  <si>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</si>
  <si>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</si>
  <si>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</si>
  <si>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</si>
  <si>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</si>
  <si>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</si>
  <si>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</si>
  <si>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</si>
  <si>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</si>
  <si>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</si>
  <si>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</si>
  <si>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</si>
  <si>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</si>
  <si>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</si>
  <si>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</si>
  <si>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</si>
  <si>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</si>
  <si>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</si>
  <si>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</si>
  <si>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</si>
  <si>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</si>
  <si>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</si>
  <si>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</si>
  <si>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</si>
  <si>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</si>
  <si>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</si>
  <si>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</si>
  <si>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</si>
  <si>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</si>
  <si>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</si>
  <si>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</si>
  <si>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</si>
  <si>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</si>
  <si>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</si>
  <si>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</si>
  <si>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</si>
  <si>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</si>
  <si>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</si>
  <si>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</si>
  <si>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</si>
  <si>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</si>
  <si>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</si>
  <si>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</si>
  <si>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</si>
  <si>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</si>
  <si>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</si>
  <si>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</si>
  <si>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</si>
  <si>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</si>
  <si>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</si>
  <si>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</si>
  <si>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</si>
  <si>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</si>
  <si>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</si>
  <si>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</si>
  <si>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</si>
  <si>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</si>
  <si>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</si>
  <si>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</si>
  <si>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</si>
  <si>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</si>
  <si>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</si>
  <si>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</si>
  <si>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</si>
  <si>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</si>
  <si>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</si>
  <si>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</si>
  <si>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</si>
  <si>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</si>
  <si>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</si>
  <si>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</si>
  <si>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</si>
  <si>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</si>
  <si>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</si>
  <si>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</si>
  <si>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</si>
  <si>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</si>
  <si>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</si>
  <si>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</si>
  <si>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</si>
  <si>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</si>
  <si>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</si>
  <si>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</si>
  <si>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</si>
  <si>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</si>
  <si>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</si>
  <si>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</si>
  <si>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</si>
  <si>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</si>
  <si>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</si>
  <si>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</si>
  <si>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</si>
  <si>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</si>
  <si>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</si>
  <si>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</si>
  <si>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</si>
  <si>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</si>
  <si>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</si>
  <si>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</si>
  <si>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</si>
  <si>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</si>
  <si>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</si>
  <si>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</si>
  <si>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</si>
  <si>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</si>
  <si>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</si>
  <si>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</si>
  <si>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</si>
  <si>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</si>
  <si>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</si>
  <si>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</si>
  <si>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</si>
  <si>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</si>
  <si>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</si>
  <si>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</si>
  <si>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</si>
  <si>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</si>
  <si>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</si>
  <si>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</si>
  <si>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</si>
  <si>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</si>
  <si>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</si>
  <si>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</si>
  <si>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</si>
  <si>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</si>
  <si>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</si>
  <si>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</si>
  <si>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</si>
  <si>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</si>
  <si>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</si>
  <si>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</si>
  <si>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</si>
  <si>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</si>
  <si>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</si>
  <si>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</si>
  <si>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</si>
  <si>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</si>
  <si>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</si>
  <si>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</si>
  <si>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</si>
  <si>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</si>
  <si>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</si>
  <si>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</si>
  <si>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</si>
  <si>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</si>
  <si>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</si>
  <si>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</si>
  <si>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</si>
  <si>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</si>
  <si>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</si>
  <si>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</si>
  <si>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</si>
  <si>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</si>
  <si>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</si>
  <si>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</si>
  <si>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</si>
  <si>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</si>
  <si>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</si>
  <si>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</si>
  <si>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</si>
  <si>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</si>
  <si>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</si>
  <si>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</si>
  <si>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</si>
  <si>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</si>
  <si>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</si>
  <si>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</si>
  <si>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</si>
  <si>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</si>
  <si>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</si>
  <si>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</si>
  <si>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</si>
  <si>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</si>
  <si>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</si>
  <si>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</si>
  <si>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</si>
  <si>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</si>
  <si>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</si>
  <si>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</si>
  <si>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</si>
  <si>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</si>
  <si>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</si>
  <si>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</si>
  <si>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</si>
  <si>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</si>
  <si>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</si>
  <si>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</si>
  <si>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</si>
  <si>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</si>
  <si>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</si>
  <si>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</si>
  <si>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</si>
  <si>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</si>
  <si>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</si>
  <si>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</si>
  <si>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</si>
  <si>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</si>
  <si>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</si>
  <si>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</si>
  <si>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</si>
  <si>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</si>
  <si>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</si>
  <si>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</si>
  <si>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</si>
  <si>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</si>
  <si>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</si>
  <si>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</si>
  <si>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</si>
  <si>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</si>
  <si>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</si>
  <si>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</si>
  <si>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</si>
  <si>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</si>
  <si>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</si>
  <si>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</si>
  <si>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</si>
  <si>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</si>
  <si>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</si>
  <si>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</si>
  <si>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</si>
  <si>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</si>
  <si>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</si>
  <si>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</si>
  <si>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</si>
  <si>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</si>
  <si>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</si>
  <si>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</si>
  <si>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</si>
  <si>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</si>
  <si>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</si>
  <si>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</si>
  <si>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</si>
  <si>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</si>
  <si>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</si>
  <si>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</si>
  <si>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</si>
  <si>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</si>
  <si>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</si>
  <si>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</si>
  <si>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</si>
  <si>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</si>
  <si>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</si>
  <si>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</si>
  <si>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</si>
  <si>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</si>
  <si>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</si>
  <si>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</si>
  <si>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</si>
  <si>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</si>
  <si>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</si>
  <si>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</si>
  <si>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</si>
  <si>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</si>
  <si>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</si>
  <si>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</si>
  <si>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</si>
  <si>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</si>
  <si>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</si>
  <si>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</si>
  <si>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</si>
  <si>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</si>
  <si>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</si>
  <si>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</si>
  <si>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</si>
  <si>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</si>
  <si>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</si>
  <si>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</si>
  <si>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</si>
  <si>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</si>
  <si>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</si>
  <si>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</si>
  <si>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</si>
  <si>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</si>
  <si>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</si>
  <si>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</si>
  <si>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</si>
  <si>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</si>
  <si>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</si>
  <si>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</si>
  <si>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</si>
  <si>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</si>
  <si>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</si>
  <si>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</si>
  <si>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</si>
  <si>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</si>
  <si>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</si>
  <si>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</si>
  <si>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</si>
  <si>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</si>
  <si>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</si>
  <si>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</si>
  <si>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</si>
  <si>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</si>
  <si>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</si>
  <si>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</si>
  <si>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</si>
  <si>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</si>
  <si>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</si>
  <si>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</si>
  <si>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</si>
  <si>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</si>
  <si>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</si>
  <si>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</si>
  <si>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</si>
  <si>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</si>
  <si>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</si>
  <si>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</si>
  <si>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</si>
  <si>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</si>
  <si>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</si>
  <si>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</si>
  <si>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</si>
  <si>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</si>
  <si>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</si>
  <si>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</si>
  <si>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</si>
  <si>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</si>
  <si>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</si>
  <si>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</si>
  <si>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</si>
  <si>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</si>
  <si>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</si>
  <si>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</si>
  <si>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</si>
  <si>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</si>
  <si>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</si>
  <si>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</si>
  <si>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</si>
  <si>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</si>
  <si>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</si>
  <si>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</si>
  <si>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</si>
  <si>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</si>
  <si>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</si>
  <si>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</si>
  <si>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</si>
  <si>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</si>
  <si>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</si>
  <si>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</si>
  <si>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</si>
  <si>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</si>
  <si>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</si>
  <si>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</si>
  <si>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</si>
  <si>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</si>
  <si>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</si>
  <si>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</si>
  <si>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</si>
  <si>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</si>
  <si>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</si>
  <si>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</si>
  <si>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</si>
  <si>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</si>
  <si>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</si>
  <si>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</si>
  <si>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</si>
  <si>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</si>
  <si>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</si>
  <si>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</si>
  <si>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</si>
  <si>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</si>
  <si>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</si>
  <si>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</si>
  <si>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</si>
  <si>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</si>
  <si>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</si>
  <si>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</si>
  <si>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</si>
  <si>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</si>
  <si>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</si>
  <si>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</si>
  <si>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</si>
  <si>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</si>
  <si>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</si>
  <si>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</si>
  <si>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</si>
  <si>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</si>
  <si>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</si>
  <si>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</si>
  <si>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</si>
  <si>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</si>
  <si>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</si>
  <si>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</si>
  <si>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</si>
  <si>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</si>
  <si>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</si>
  <si>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</si>
  <si>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</si>
  <si>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</si>
  <si>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</si>
  <si>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</si>
  <si>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</si>
  <si>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</si>
  <si>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</si>
  <si>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</si>
  <si>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</si>
  <si>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</si>
  <si>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</si>
  <si>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</si>
  <si>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</si>
  <si>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</si>
  <si>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</si>
  <si>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</si>
  <si>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</si>
  <si>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</si>
  <si>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</si>
  <si>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</si>
  <si>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</si>
  <si>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</si>
  <si>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</si>
  <si>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</si>
  <si>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</si>
  <si>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</si>
  <si>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</si>
  <si>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</si>
  <si>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</si>
  <si>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</si>
  <si>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</si>
  <si>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</si>
  <si>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</si>
  <si>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</si>
  <si>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</si>
  <si>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</si>
  <si>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</si>
  <si>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</si>
  <si>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</si>
  <si>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</si>
  <si>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</si>
  <si>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</si>
  <si>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</si>
  <si>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</si>
  <si>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</si>
  <si>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</si>
  <si>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</si>
  <si>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</si>
  <si>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</si>
  <si>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</si>
  <si>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</si>
  <si>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</si>
  <si>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</si>
  <si>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</si>
  <si>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</si>
  <si>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</si>
  <si>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</si>
  <si>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</si>
  <si>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</si>
  <si>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</si>
  <si>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</si>
  <si>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</si>
  <si>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</si>
  <si>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</si>
  <si>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</si>
  <si>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</si>
  <si>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</si>
  <si>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</si>
  <si>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</si>
  <si>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</si>
  <si>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</si>
  <si>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</si>
  <si>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</si>
  <si>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</si>
  <si>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</si>
  <si>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</si>
  <si>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</si>
  <si>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</si>
  <si>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</si>
  <si>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</si>
  <si>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</si>
  <si>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</si>
  <si>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</si>
  <si>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</si>
  <si>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</si>
  <si>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</si>
  <si>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</si>
  <si>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</si>
  <si>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</si>
  <si>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</si>
  <si>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</si>
  <si>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</si>
  <si>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</si>
  <si>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</si>
  <si>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</si>
  <si>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</si>
  <si>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</si>
  <si>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</si>
  <si>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</si>
  <si>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</si>
  <si>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</si>
  <si>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</si>
  <si>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</si>
  <si>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</si>
  <si>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</si>
  <si>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</si>
  <si>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</si>
  <si>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</si>
  <si>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</si>
  <si>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</si>
  <si>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</si>
  <si>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</si>
  <si>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</si>
  <si>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</si>
  <si>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</si>
  <si>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</si>
  <si>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</si>
  <si>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</si>
  <si>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</si>
  <si>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</si>
  <si>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</si>
  <si>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</si>
  <si>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</si>
  <si>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</si>
  <si>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</si>
  <si>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</si>
  <si>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</si>
  <si>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</si>
  <si>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</si>
  <si>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</si>
  <si>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</si>
  <si>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</si>
  <si>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</si>
  <si>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</si>
  <si>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</si>
  <si>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</si>
  <si>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</si>
  <si>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</si>
  <si>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</si>
  <si>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</si>
  <si>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</si>
  <si>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</si>
  <si>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</si>
  <si>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</si>
  <si>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</si>
  <si>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</si>
  <si>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</si>
  <si>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</si>
  <si>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</si>
  <si>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</si>
  <si>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</si>
  <si>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</si>
  <si>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</si>
  <si>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</si>
  <si>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</si>
  <si>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</si>
  <si>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</si>
  <si>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</si>
  <si>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</si>
  <si>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</si>
  <si>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</si>
  <si>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</si>
  <si>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</si>
  <si>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</si>
  <si>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</si>
  <si>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</si>
  <si>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</si>
  <si>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</si>
  <si>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</si>
  <si>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</si>
  <si>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</si>
  <si>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</si>
  <si>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</si>
  <si>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</si>
  <si>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</si>
  <si>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</si>
  <si>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</si>
  <si>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</si>
  <si>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</si>
  <si>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</si>
  <si>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</si>
  <si>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</si>
  <si>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</si>
  <si>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</si>
  <si>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</si>
  <si>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</si>
  <si>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</si>
  <si>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</si>
  <si>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</si>
  <si>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</si>
  <si>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</si>
  <si>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</si>
  <si>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</si>
  <si>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</si>
  <si>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</si>
  <si>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</si>
  <si>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</si>
  <si>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</si>
  <si>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</si>
  <si>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</si>
  <si>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</si>
  <si>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</si>
  <si>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</si>
  <si>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</si>
  <si>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</si>
  <si>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</si>
  <si>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</si>
  <si>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</si>
  <si>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</si>
  <si>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</si>
  <si>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</si>
  <si>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</si>
  <si>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</si>
  <si>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</si>
  <si>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</si>
  <si>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</si>
  <si>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</si>
  <si>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</si>
  <si>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</si>
  <si>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</si>
  <si>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</si>
  <si>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</si>
  <si>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</si>
  <si>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</si>
  <si>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</si>
  <si>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</si>
  <si>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</si>
  <si>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</si>
  <si>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</si>
  <si>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</si>
  <si>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</si>
  <si>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</si>
  <si>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</si>
  <si>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</si>
  <si>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</si>
  <si>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</si>
  <si>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</si>
  <si>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</si>
  <si>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</si>
  <si>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</si>
  <si>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</si>
  <si>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</si>
  <si>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</si>
  <si>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</si>
  <si>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</si>
  <si>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</si>
  <si>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</si>
  <si>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</si>
  <si>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</si>
  <si>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</si>
  <si>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</si>
  <si>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</si>
  <si>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</si>
  <si>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</si>
  <si>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</si>
  <si>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</si>
  <si>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</si>
  <si>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</si>
  <si>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</si>
  <si>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</si>
  <si>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</si>
  <si>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</si>
  <si>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</si>
  <si>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</si>
  <si>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</si>
  <si>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</si>
  <si>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</si>
  <si>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</si>
  <si>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</si>
  <si>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</si>
  <si>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</si>
  <si>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</si>
  <si>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</si>
  <si>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</si>
  <si>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</si>
  <si>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</si>
  <si>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</si>
  <si>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</si>
  <si>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</si>
  <si>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</si>
  <si>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</si>
  <si>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</si>
  <si>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</si>
  <si>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</si>
  <si>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</si>
  <si>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</si>
  <si>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</si>
  <si>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</si>
  <si>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</si>
  <si>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</si>
  <si>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</si>
  <si>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</si>
  <si>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</si>
  <si>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</si>
  <si>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</si>
  <si>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</si>
  <si>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</si>
  <si>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</si>
  <si>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</si>
  <si>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</si>
  <si>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</si>
  <si>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</si>
  <si>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</si>
  <si>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</si>
  <si>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</si>
  <si>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</si>
  <si>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</si>
  <si>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</si>
  <si>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</si>
  <si>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</si>
  <si>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</si>
  <si>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</si>
  <si>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</si>
  <si>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</si>
  <si>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</si>
  <si>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</si>
  <si>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</si>
  <si>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</si>
  <si>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</si>
  <si>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</si>
  <si>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</si>
  <si>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</si>
  <si>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</si>
  <si>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</si>
  <si>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</si>
  <si>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</si>
  <si>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</si>
  <si>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</si>
  <si>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</si>
  <si>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</si>
  <si>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</si>
  <si>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</si>
  <si>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</si>
  <si>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</si>
  <si>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</si>
  <si>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</si>
  <si>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</si>
  <si>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</si>
  <si>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</si>
  <si>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</si>
  <si>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</si>
  <si>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</si>
  <si>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</si>
  <si>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</si>
  <si>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</si>
  <si>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</si>
  <si>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</si>
  <si>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</si>
  <si>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</si>
  <si>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</si>
  <si>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</si>
  <si>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</si>
  <si>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</si>
  <si>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</si>
  <si>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</si>
  <si>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</si>
  <si>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</si>
  <si>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</si>
  <si>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</si>
  <si>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</si>
  <si>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</si>
  <si>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</si>
  <si>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</si>
  <si>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</si>
  <si>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</si>
  <si>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</si>
  <si>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</si>
  <si>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</si>
  <si>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</si>
  <si>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</si>
  <si>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</si>
  <si>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</si>
  <si>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</si>
  <si>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</si>
  <si>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</si>
  <si>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</si>
  <si>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</si>
  <si>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</si>
  <si>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</si>
  <si>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</si>
  <si>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</si>
  <si>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</si>
  <si>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</si>
  <si>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</si>
  <si>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</si>
  <si>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</si>
  <si>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</si>
  <si>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</si>
  <si>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</si>
  <si>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</si>
  <si>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</si>
  <si>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</si>
  <si>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</si>
  <si>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</si>
  <si>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</si>
  <si>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</si>
  <si>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</si>
  <si>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</si>
  <si>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</si>
  <si>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</si>
  <si>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</si>
  <si>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</si>
  <si>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</si>
  <si>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</si>
  <si>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</si>
  <si>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</si>
  <si>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</si>
  <si>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</si>
  <si>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</si>
  <si>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</si>
  <si>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</si>
  <si>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</si>
  <si>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</si>
  <si>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</si>
  <si>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</si>
  <si>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</si>
  <si>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</si>
  <si>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</si>
  <si>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</si>
  <si>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</si>
  <si>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</si>
  <si>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</si>
  <si>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</si>
  <si>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</si>
  <si>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</si>
  <si>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</si>
  <si>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</si>
  <si>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</si>
  <si>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</si>
  <si>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</si>
  <si>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</si>
  <si>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</si>
  <si>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</si>
  <si>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</si>
  <si>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</si>
  <si>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</si>
  <si>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</si>
  <si>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</si>
  <si>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</si>
  <si>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</si>
  <si>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</si>
  <si>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</si>
  <si>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</si>
  <si>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</si>
  <si>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</si>
  <si>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</si>
  <si>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</si>
  <si>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</si>
  <si>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</si>
  <si>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</si>
  <si>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</si>
  <si>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</si>
  <si>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</si>
  <si>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</si>
  <si>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</si>
  <si>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</si>
  <si>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</si>
  <si>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</si>
  <si>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</si>
  <si>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</si>
  <si>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</si>
  <si>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</si>
  <si>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</si>
  <si>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</si>
  <si>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</si>
  <si>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</si>
  <si>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</si>
  <si>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</si>
  <si>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</si>
  <si>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</si>
  <si>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</si>
  <si>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</si>
  <si>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</si>
  <si>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</si>
  <si>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</si>
  <si>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</si>
  <si>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</si>
  <si>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</si>
  <si>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</si>
  <si>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</si>
  <si>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</si>
  <si>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</si>
  <si>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</si>
  <si>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</si>
  <si>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</si>
  <si>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</si>
  <si>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</si>
  <si>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</si>
  <si>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</si>
  <si>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</si>
  <si>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</si>
  <si>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</si>
  <si>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</si>
  <si>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</si>
  <si>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</si>
  <si>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</si>
  <si>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</si>
  <si>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</si>
  <si>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</si>
  <si>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</si>
  <si>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</si>
  <si>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</si>
  <si>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</si>
  <si>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</si>
  <si>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</si>
  <si>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</si>
  <si>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</si>
  <si>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</si>
  <si>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</si>
  <si>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</si>
  <si>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</si>
  <si>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</si>
  <si>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</si>
  <si>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</si>
  <si>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</si>
  <si>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</si>
  <si>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</si>
  <si>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</si>
  <si>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</si>
  <si>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</si>
  <si>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</si>
  <si>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</si>
  <si>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</si>
  <si>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</si>
  <si>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</si>
  <si>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</si>
  <si>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</si>
  <si>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</si>
  <si>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</si>
  <si>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</si>
  <si>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</si>
  <si>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</si>
  <si>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</si>
  <si>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</si>
  <si>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</si>
  <si>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</si>
  <si>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</si>
  <si>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</si>
  <si>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</si>
  <si>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</si>
  <si>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</si>
  <si>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</si>
  <si>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</si>
  <si>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</si>
  <si>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</si>
  <si>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</si>
  <si>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</si>
  <si>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</si>
  <si>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</si>
  <si>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</si>
  <si>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</si>
  <si>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</si>
  <si>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</si>
  <si>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</si>
  <si>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</si>
  <si>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</si>
  <si>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</si>
  <si>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</si>
  <si>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</si>
  <si>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</si>
  <si>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</si>
  <si>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</si>
  <si>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</si>
  <si>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</si>
  <si>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</si>
  <si>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</si>
  <si>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</si>
  <si>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</si>
  <si>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</si>
  <si>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</si>
  <si>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</si>
  <si>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</si>
  <si>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</si>
  <si>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</si>
  <si>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</si>
  <si>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</si>
  <si>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</si>
  <si>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</si>
  <si>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</si>
  <si>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</si>
  <si>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</si>
  <si>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</si>
  <si>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</si>
  <si>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</si>
  <si>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</si>
  <si>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</si>
  <si>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</si>
  <si>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</si>
  <si>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</si>
  <si>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</si>
  <si>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</si>
  <si>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</si>
  <si>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</si>
  <si>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</si>
  <si>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</si>
  <si>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</si>
  <si>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</si>
  <si>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</si>
  <si>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</si>
  <si>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</si>
  <si>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</si>
  <si>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</si>
  <si>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</si>
  <si>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</si>
  <si>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</si>
  <si>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</si>
  <si>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</si>
  <si>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</si>
  <si>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</si>
  <si>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</si>
  <si>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</si>
  <si>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</si>
  <si>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</si>
  <si>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</si>
  <si>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</si>
  <si>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</si>
  <si>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</si>
  <si>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</si>
  <si>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</si>
  <si>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</si>
  <si>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</si>
  <si>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</si>
  <si>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</si>
  <si>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</si>
  <si>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</si>
  <si>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</si>
  <si>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</si>
  <si>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</si>
  <si>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</si>
  <si>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</si>
  <si>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</si>
  <si>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</si>
  <si>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</si>
  <si>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</si>
  <si>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</si>
  <si>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</si>
  <si>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</si>
  <si>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</si>
  <si>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</si>
  <si>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</si>
  <si>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</si>
  <si>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</si>
  <si>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</si>
  <si>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</si>
  <si>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</si>
  <si>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</si>
  <si>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</si>
  <si>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</si>
  <si>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</si>
  <si>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</si>
  <si>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</si>
  <si>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</si>
  <si>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</si>
  <si>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</si>
  <si>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</si>
  <si>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</si>
  <si>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</si>
  <si>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</si>
  <si>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</si>
  <si>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</si>
  <si>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</si>
  <si>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</si>
  <si>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</si>
  <si>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</si>
  <si>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</si>
  <si>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</si>
  <si>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</si>
  <si>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</si>
  <si>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</si>
  <si>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</si>
  <si>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</si>
  <si>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</si>
  <si>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</si>
  <si>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</si>
  <si>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</si>
  <si>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</si>
  <si>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</si>
  <si>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</si>
  <si>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</si>
  <si>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</si>
  <si>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</si>
  <si>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</si>
  <si>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</si>
  <si>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</si>
  <si>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</si>
  <si>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</si>
  <si>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</si>
  <si>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</si>
  <si>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</si>
  <si>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</si>
  <si>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</si>
  <si>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</si>
  <si>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</si>
  <si>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</si>
  <si>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</si>
  <si>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</si>
  <si>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</si>
  <si>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</si>
  <si>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</si>
  <si>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</si>
  <si>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</si>
  <si>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</si>
  <si>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</si>
  <si>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</si>
  <si>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</si>
  <si>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</si>
  <si>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</si>
  <si>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</si>
  <si>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</si>
  <si>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</si>
  <si>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</si>
  <si>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</si>
  <si>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</si>
  <si>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</si>
  <si>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</si>
  <si>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</si>
  <si>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</si>
  <si>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</si>
  <si>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</si>
  <si>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</si>
  <si>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</si>
  <si>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</si>
  <si>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</si>
  <si>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</si>
  <si>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</si>
  <si>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</si>
  <si>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</si>
  <si>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</si>
  <si>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</si>
  <si>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</si>
  <si>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</si>
  <si>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</si>
  <si>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</si>
  <si>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</si>
  <si>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</si>
  <si>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</si>
  <si>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</si>
  <si>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</si>
  <si>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</si>
  <si>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</si>
  <si>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</si>
  <si>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</si>
  <si>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</si>
  <si>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</si>
  <si>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</si>
  <si>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</si>
  <si>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</si>
  <si>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</si>
  <si>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</si>
  <si>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</si>
  <si>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</si>
  <si>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</si>
  <si>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</si>
  <si>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</si>
  <si>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</si>
  <si>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</si>
  <si>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</si>
  <si>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</si>
  <si>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</si>
  <si>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</si>
  <si>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</si>
  <si>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</si>
  <si>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</si>
  <si>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</si>
  <si>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</si>
  <si>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</si>
  <si>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</si>
  <si>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</si>
  <si>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</si>
  <si>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</si>
  <si>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</si>
  <si>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</si>
  <si>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</si>
  <si>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</si>
  <si>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</si>
  <si>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</si>
  <si>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</si>
  <si>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</si>
  <si>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</si>
  <si>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</si>
  <si>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</si>
  <si>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</si>
  <si>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</si>
  <si>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</si>
  <si>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</si>
  <si>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</si>
  <si>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</si>
  <si>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</si>
  <si>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</si>
  <si>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</si>
  <si>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</si>
  <si>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</si>
  <si>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</si>
  <si>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</si>
  <si>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</si>
  <si>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</si>
  <si>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</si>
  <si>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</si>
  <si>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</si>
  <si>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</si>
  <si>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</si>
  <si>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</si>
  <si>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</si>
  <si>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</si>
  <si>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</si>
  <si>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</si>
  <si>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</si>
  <si>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</si>
  <si>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</si>
  <si>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</si>
  <si>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</si>
  <si>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</si>
  <si>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</si>
  <si>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</si>
  <si>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</si>
  <si>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</si>
  <si>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</si>
  <si>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</si>
  <si>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</si>
  <si>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</si>
  <si>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</si>
  <si>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</si>
  <si>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</si>
  <si>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</si>
  <si>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</si>
  <si>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</si>
  <si>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</si>
  <si>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</si>
  <si>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</si>
  <si>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</si>
  <si>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</si>
  <si>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</si>
  <si>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</si>
  <si>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</si>
  <si>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</si>
  <si>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</si>
  <si>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</si>
  <si>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</si>
  <si>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</si>
  <si>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</si>
  <si>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</si>
  <si>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</si>
  <si>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</si>
  <si>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</si>
  <si>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</si>
  <si>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</si>
  <si>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</si>
  <si>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</si>
  <si>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</si>
  <si>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</si>
  <si>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</si>
  <si>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</si>
  <si>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</si>
  <si>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</si>
  <si>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</si>
  <si>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</si>
  <si>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</si>
  <si>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</si>
  <si>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</si>
  <si>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</si>
  <si>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</si>
  <si>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</si>
  <si>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</si>
  <si>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</si>
  <si>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</si>
  <si>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</si>
  <si>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</si>
  <si>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</si>
  <si>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</si>
  <si>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</si>
  <si>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</si>
  <si>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</si>
  <si>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</si>
  <si>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</si>
  <si>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</si>
  <si>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</si>
  <si>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</si>
  <si>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</si>
  <si>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</si>
  <si>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</si>
  <si>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</si>
  <si>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</si>
  <si>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</si>
  <si>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</si>
  <si>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</si>
  <si>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</si>
  <si>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</si>
  <si>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</si>
  <si>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</si>
  <si>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</si>
  <si>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</si>
  <si>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</si>
  <si>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</si>
  <si>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</si>
  <si>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</si>
  <si>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</si>
  <si>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</si>
  <si>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</si>
  <si>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</si>
  <si>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</si>
  <si>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</si>
  <si>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</si>
  <si>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</si>
  <si>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</si>
  <si>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</si>
  <si>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</si>
  <si>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</si>
  <si>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</si>
  <si>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</si>
  <si>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</si>
  <si>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</si>
  <si>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</si>
  <si>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</si>
  <si>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</si>
  <si>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</si>
  <si>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</si>
  <si>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</si>
  <si>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</si>
  <si>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</si>
  <si>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</si>
  <si>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</si>
  <si>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</si>
  <si>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</si>
  <si>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</si>
  <si>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</si>
  <si>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</si>
  <si>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</si>
  <si>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</si>
  <si>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</si>
  <si>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</si>
  <si>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</si>
  <si>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</si>
  <si>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</si>
  <si>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</si>
  <si>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</si>
  <si>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</si>
  <si>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</si>
  <si>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</si>
  <si>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</si>
  <si>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</si>
  <si>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</si>
  <si>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</si>
  <si>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</si>
  <si>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</si>
  <si>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</si>
  <si>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</si>
  <si>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</si>
  <si>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</si>
  <si>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</si>
  <si>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</si>
  <si>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</si>
  <si>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</si>
  <si>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</si>
  <si>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</si>
  <si>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</si>
  <si>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</si>
  <si>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</si>
  <si>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</si>
  <si>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</si>
  <si>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</si>
  <si>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</si>
  <si>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</si>
  <si>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</si>
  <si>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</si>
  <si>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</si>
  <si>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</si>
  <si>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</si>
  <si>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</si>
  <si>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</si>
  <si>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</si>
  <si>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</si>
  <si>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</si>
  <si>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</si>
  <si>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</si>
  <si>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</si>
  <si>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</si>
  <si>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</si>
  <si>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</si>
  <si>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</si>
  <si>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</si>
  <si>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</si>
  <si>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</si>
  <si>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</si>
  <si>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</si>
  <si>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</si>
  <si>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</si>
  <si>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</si>
  <si>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</si>
  <si>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</si>
  <si>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</si>
  <si>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</si>
  <si>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</si>
  <si>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</si>
  <si>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</si>
  <si>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</si>
  <si>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</si>
  <si>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</si>
  <si>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</si>
  <si>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</si>
  <si>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</si>
  <si>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</si>
  <si>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</si>
  <si>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</si>
  <si>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</si>
  <si>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</si>
  <si>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</si>
  <si>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</si>
  <si>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</si>
  <si>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</si>
  <si>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</si>
  <si>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</si>
  <si>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</si>
  <si>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</si>
  <si>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</si>
  <si>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</si>
  <si>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</si>
  <si>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</si>
  <si>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</si>
  <si>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</si>
  <si>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</si>
  <si>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</si>
  <si>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</si>
  <si>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</si>
  <si>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</si>
  <si>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</si>
  <si>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</si>
  <si>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</si>
  <si>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</si>
  <si>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</si>
  <si>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</si>
  <si>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</si>
  <si>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</si>
  <si>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</si>
  <si>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</si>
  <si>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</si>
  <si>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</si>
  <si>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</si>
  <si>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</si>
  <si>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</si>
  <si>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</si>
  <si>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</si>
  <si>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</si>
  <si>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</si>
  <si>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</si>
  <si>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</si>
  <si>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</si>
  <si>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</si>
  <si>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</si>
  <si>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</si>
  <si>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</si>
  <si>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</si>
  <si>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</si>
  <si>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</si>
  <si>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</si>
  <si>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</si>
  <si>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</si>
  <si>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</si>
  <si>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</si>
  <si>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</si>
  <si>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</si>
  <si>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</si>
  <si>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</si>
  <si>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</si>
  <si>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</si>
  <si>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</si>
  <si>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</si>
  <si>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</si>
  <si>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</si>
  <si>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</si>
  <si>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</si>
  <si>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</si>
  <si>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</si>
  <si>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</si>
  <si>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</si>
  <si>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</si>
  <si>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</si>
  <si>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</si>
  <si>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</si>
  <si>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</si>
  <si>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</si>
  <si>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</si>
  <si>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</si>
  <si>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</si>
  <si>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</si>
  <si>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</si>
  <si>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</si>
  <si>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</si>
  <si>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</si>
  <si>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</si>
  <si>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</si>
  <si>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</si>
  <si>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</si>
  <si>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</si>
  <si>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</si>
  <si>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</si>
  <si>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</si>
  <si>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</si>
  <si>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</si>
  <si>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</si>
  <si>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</si>
  <si>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</si>
  <si>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</si>
  <si>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</si>
  <si>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</si>
  <si>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</si>
  <si>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</si>
  <si>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</si>
  <si>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</si>
  <si>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</si>
  <si>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</si>
  <si>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</si>
  <si>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</si>
  <si>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</si>
  <si>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</si>
  <si>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</si>
  <si>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</si>
  <si>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</si>
  <si>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</si>
  <si>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</si>
  <si>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</si>
  <si>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</si>
  <si>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</si>
  <si>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</si>
  <si>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</si>
  <si>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</si>
  <si>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</si>
  <si>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</si>
  <si>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</si>
  <si>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</si>
  <si>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</si>
  <si>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</si>
  <si>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</si>
  <si>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</si>
  <si>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</si>
  <si>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</si>
  <si>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</si>
  <si>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</si>
  <si>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</si>
  <si>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</si>
  <si>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</si>
  <si>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</si>
  <si>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</si>
  <si>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</si>
  <si>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</si>
  <si>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</si>
  <si>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</si>
  <si>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</si>
  <si>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</si>
  <si>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</si>
  <si>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</si>
  <si>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</si>
  <si>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</si>
  <si>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</si>
  <si>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</si>
  <si>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</si>
  <si>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</si>
  <si>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</si>
  <si>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</si>
  <si>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</si>
  <si>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</si>
  <si>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</si>
  <si>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</si>
  <si>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</si>
  <si>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</si>
  <si>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</si>
  <si>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</si>
  <si>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</si>
  <si>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</si>
  <si>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</si>
  <si>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</si>
  <si>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</si>
  <si>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</si>
  <si>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</si>
  <si>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</si>
  <si>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</si>
  <si>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</si>
  <si>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</si>
  <si>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</si>
  <si>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</si>
  <si>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</si>
  <si>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</si>
  <si>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</si>
  <si>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</si>
  <si>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</si>
  <si>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</si>
  <si>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</si>
  <si>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</si>
  <si>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</si>
  <si>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</si>
  <si>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</si>
  <si>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</si>
  <si>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</si>
  <si>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</si>
  <si>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</si>
  <si>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</si>
  <si>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</si>
  <si>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</si>
  <si>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</si>
  <si>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</si>
  <si>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</si>
  <si>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</si>
  <si>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</si>
  <si>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</si>
  <si>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</si>
  <si>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</si>
  <si>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</si>
  <si>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</si>
  <si>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</si>
  <si>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</si>
  <si>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</si>
  <si>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</si>
  <si>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</si>
  <si>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</si>
  <si>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</si>
  <si>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</si>
  <si>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</si>
  <si>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</si>
  <si>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</si>
  <si>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</si>
  <si>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</si>
  <si>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</si>
  <si>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</si>
  <si>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</si>
  <si>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</si>
  <si>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</si>
  <si>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</si>
  <si>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</si>
  <si>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</si>
  <si>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</si>
  <si>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</si>
  <si>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</si>
  <si>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</si>
  <si>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</si>
  <si>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</si>
  <si>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</si>
  <si>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</si>
  <si>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</si>
  <si>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</si>
  <si>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</si>
  <si>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</si>
  <si>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</si>
  <si>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</si>
  <si>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</si>
  <si>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</si>
  <si>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</si>
  <si>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</si>
  <si>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</si>
  <si>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</si>
  <si>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</si>
  <si>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</si>
  <si>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</si>
  <si>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</si>
  <si>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</si>
  <si>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</si>
  <si>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</si>
  <si>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</si>
  <si>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</si>
  <si>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</si>
  <si>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</si>
  <si>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</si>
  <si>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</si>
  <si>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</si>
  <si>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</si>
  <si>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</si>
  <si>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</si>
  <si>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</si>
  <si>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</si>
  <si>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</si>
  <si>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</si>
  <si>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</si>
  <si>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</si>
  <si>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</si>
  <si>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</si>
  <si>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</si>
  <si>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</si>
  <si>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</si>
  <si>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</si>
  <si>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</si>
  <si>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</si>
  <si>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</si>
  <si>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</si>
  <si>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</si>
  <si>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</si>
  <si>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</si>
  <si>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</si>
  <si>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</si>
  <si>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</si>
  <si>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</si>
  <si>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</si>
  <si>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</si>
  <si>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</si>
  <si>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</si>
  <si>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</si>
  <si>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</si>
  <si>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</si>
  <si>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</si>
  <si>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</si>
  <si>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</si>
  <si>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</si>
  <si>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</si>
  <si>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</si>
  <si>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</si>
  <si>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</si>
  <si>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</si>
  <si>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</si>
  <si>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</si>
  <si>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</si>
  <si>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</si>
  <si>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</si>
  <si>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</si>
  <si>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</si>
  <si>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</si>
  <si>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</si>
  <si>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</si>
  <si>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</si>
  <si>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</si>
  <si>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</si>
  <si>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</si>
  <si>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</si>
  <si>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</si>
  <si>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</si>
  <si>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</si>
  <si>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</si>
  <si>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</si>
  <si>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</si>
  <si>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</si>
  <si>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</si>
  <si>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</si>
  <si>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</si>
  <si>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</si>
  <si>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</si>
  <si>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</si>
  <si>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</si>
  <si>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</si>
  <si>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</si>
  <si>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</si>
  <si>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</si>
  <si>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</si>
  <si>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</si>
  <si>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</si>
  <si>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</si>
  <si>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</si>
  <si>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</si>
  <si>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</si>
  <si>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</si>
  <si>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</si>
  <si>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</si>
  <si>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</si>
  <si>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</si>
  <si>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</si>
  <si>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</si>
  <si>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</si>
  <si>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</si>
  <si>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</si>
  <si>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</si>
  <si>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</si>
  <si>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</si>
  <si>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</si>
  <si>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</si>
  <si>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</si>
  <si>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</si>
  <si>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</si>
  <si>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</si>
  <si>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</si>
  <si>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</si>
  <si>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</si>
  <si>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</si>
  <si>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</si>
  <si>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</si>
  <si>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</si>
  <si>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</si>
  <si>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</si>
  <si>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</si>
  <si>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</si>
  <si>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</si>
  <si>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</si>
  <si>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</si>
  <si>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</si>
  <si>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</si>
  <si>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</si>
  <si>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</si>
  <si>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</si>
  <si>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</si>
  <si>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</si>
  <si>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</si>
  <si>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</si>
  <si>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</si>
  <si>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</si>
  <si>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</si>
  <si>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</si>
  <si>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</si>
  <si>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</si>
  <si>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</si>
  <si>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</si>
  <si>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</si>
  <si>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</si>
  <si>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</si>
  <si>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</si>
  <si>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</si>
  <si>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</si>
  <si>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</si>
  <si>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</si>
  <si>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</si>
  <si>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</si>
  <si>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</si>
  <si>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</si>
  <si>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</si>
  <si>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</si>
  <si>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</si>
  <si>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</si>
  <si>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</si>
  <si>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</si>
  <si>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</si>
  <si>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</si>
  <si>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</si>
  <si>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</si>
  <si>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</si>
  <si>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</si>
  <si>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</si>
  <si>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</si>
  <si>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</si>
  <si>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</si>
  <si>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</si>
  <si>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</si>
  <si>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</si>
  <si>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</si>
  <si>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</si>
  <si>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</si>
  <si>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</si>
  <si>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</si>
  <si>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</si>
  <si>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</si>
  <si>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</si>
  <si>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</si>
  <si>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</si>
  <si>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</si>
  <si>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</si>
  <si>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</si>
  <si>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</si>
  <si>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</si>
  <si>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</si>
  <si>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</si>
  <si>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</si>
  <si>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</si>
  <si>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</si>
  <si>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</si>
  <si>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</si>
  <si>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</si>
  <si>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</si>
  <si>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</si>
  <si>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</si>
  <si>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</si>
  <si>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</si>
  <si>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</si>
  <si>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</si>
  <si>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</si>
  <si>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</si>
  <si>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</si>
  <si>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</si>
  <si>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</si>
  <si>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</si>
  <si>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</si>
  <si>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</si>
  <si>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</si>
  <si>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</si>
  <si>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</si>
  <si>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</si>
  <si>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</si>
  <si>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</si>
  <si>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</si>
  <si>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</si>
  <si>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</si>
  <si>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</si>
  <si>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</si>
  <si>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</si>
  <si>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</si>
  <si>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</si>
  <si>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</si>
  <si>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</si>
  <si>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</si>
  <si>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</si>
  <si>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</si>
  <si>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</si>
  <si>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</si>
  <si>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</si>
  <si>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</si>
  <si>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</si>
  <si>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</si>
  <si>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</si>
  <si>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</si>
  <si>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</si>
  <si>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</si>
  <si>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</si>
  <si>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</si>
  <si>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</si>
  <si>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</si>
  <si>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</si>
  <si>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</si>
  <si>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</si>
  <si>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</si>
  <si>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</si>
  <si>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</si>
  <si>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</si>
  <si>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</si>
  <si>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</si>
  <si>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</si>
  <si>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</si>
  <si>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</si>
  <si>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</si>
  <si>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</si>
  <si>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</si>
  <si>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</si>
  <si>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</si>
  <si>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</si>
  <si>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</si>
  <si>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</si>
  <si>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</si>
  <si>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</si>
  <si>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</si>
  <si>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</si>
  <si>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</si>
  <si>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</si>
  <si>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</si>
  <si>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</si>
  <si>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</si>
  <si>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</si>
  <si>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</si>
  <si>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</si>
  <si>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</si>
  <si>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</si>
  <si>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</si>
  <si>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</si>
  <si>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</si>
  <si>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</si>
  <si>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</si>
  <si>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</si>
  <si>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</si>
  <si>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</si>
  <si>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</si>
  <si>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</si>
  <si>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</si>
  <si>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</si>
  <si>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</si>
  <si>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</si>
  <si>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</si>
  <si>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</si>
  <si>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</si>
  <si>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</si>
  <si>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</si>
  <si>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</si>
  <si>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</si>
  <si>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</si>
  <si>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</si>
  <si>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</si>
  <si>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</si>
  <si>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</si>
  <si>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</si>
  <si>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</si>
  <si>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</si>
  <si>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</si>
  <si>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</si>
  <si>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</si>
  <si>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</si>
  <si>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</si>
  <si>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</si>
  <si>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</si>
  <si>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</si>
  <si>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</si>
  <si>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</si>
  <si>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</si>
  <si>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</si>
  <si>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</si>
  <si>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</si>
  <si>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</si>
  <si>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</si>
  <si>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</si>
  <si>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</si>
  <si>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</si>
  <si>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</si>
  <si>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</si>
  <si>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</si>
  <si>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</si>
  <si>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</si>
  <si>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</si>
  <si>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</si>
  <si>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</si>
  <si>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</si>
  <si>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</si>
  <si>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</si>
  <si>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</si>
  <si>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</si>
  <si>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</si>
  <si>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</si>
  <si>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</si>
  <si>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</si>
  <si>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</si>
  <si>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</si>
  <si>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</si>
  <si>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</si>
  <si>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</si>
  <si>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</si>
  <si>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</si>
  <si>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</si>
  <si>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</si>
  <si>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</si>
  <si>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</si>
  <si>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</si>
  <si>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</si>
  <si>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</si>
  <si>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</si>
  <si>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</si>
  <si>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</si>
  <si>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</si>
  <si>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</si>
  <si>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</si>
  <si>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</si>
  <si>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</si>
  <si>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</si>
  <si>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</si>
  <si>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</si>
  <si>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</si>
  <si>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</si>
  <si>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</si>
  <si>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</si>
  <si>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</si>
  <si>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</si>
  <si>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</si>
  <si>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</si>
  <si>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</si>
  <si>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</si>
  <si>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</si>
  <si>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</si>
  <si>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</si>
  <si>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</si>
  <si>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</si>
  <si>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</si>
  <si>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</si>
  <si>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</si>
  <si>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</si>
  <si>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</si>
  <si>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</si>
  <si>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</si>
  <si>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</si>
  <si>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</si>
  <si>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</si>
  <si>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</si>
  <si>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</si>
  <si>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</si>
  <si>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</si>
  <si>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</si>
  <si>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</si>
  <si>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</si>
  <si>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</si>
  <si>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</si>
  <si>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</si>
  <si>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</si>
  <si>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</si>
  <si>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</si>
  <si>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</si>
  <si>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</si>
  <si>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</si>
  <si>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</si>
  <si>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</si>
  <si>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</si>
  <si>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</si>
  <si>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</si>
  <si>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</si>
  <si>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</si>
  <si>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</si>
  <si>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</si>
  <si>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</si>
  <si>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</si>
  <si>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</si>
  <si>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</si>
  <si>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</si>
  <si>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</si>
  <si>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</si>
  <si>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</si>
  <si>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</si>
  <si>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</si>
  <si>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</si>
  <si>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</si>
  <si>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</si>
  <si>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</si>
  <si>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</si>
  <si>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</si>
  <si>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</si>
  <si>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</si>
  <si>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</si>
  <si>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</si>
  <si>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</si>
  <si>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</si>
  <si>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</si>
  <si>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</si>
  <si>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</si>
  <si>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</si>
  <si>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</si>
  <si>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</si>
  <si>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</si>
  <si>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</si>
  <si>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</si>
  <si>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</si>
  <si>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</si>
  <si>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</si>
  <si>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</si>
  <si>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</si>
  <si>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</si>
  <si>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</si>
  <si>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</si>
  <si>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</si>
  <si>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</si>
  <si>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</si>
  <si>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</si>
  <si>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</si>
  <si>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</si>
  <si>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</si>
  <si>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</si>
  <si>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</si>
  <si>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</si>
  <si>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</si>
  <si>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</si>
  <si>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</si>
  <si>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</si>
  <si>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</si>
  <si>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</si>
  <si>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</si>
  <si>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</si>
  <si>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</si>
  <si>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</si>
  <si>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</si>
  <si>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</si>
  <si>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</si>
  <si>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</si>
  <si>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</si>
  <si>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</si>
  <si>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</si>
  <si>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</si>
  <si>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</si>
  <si>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</si>
  <si>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</si>
  <si>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</si>
  <si>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</si>
  <si>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</si>
  <si>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</si>
  <si>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</si>
  <si>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</si>
  <si>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</si>
  <si>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</si>
  <si>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</si>
  <si>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</si>
  <si>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</si>
  <si>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</si>
  <si>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</si>
  <si>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</si>
  <si>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</si>
  <si>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</si>
  <si>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</si>
  <si>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</si>
  <si>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</si>
  <si>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</si>
  <si>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</si>
  <si>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</si>
  <si>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</si>
  <si>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</si>
  <si>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</si>
  <si>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</si>
  <si>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</si>
  <si>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</si>
  <si>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</si>
  <si>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</si>
  <si>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</si>
  <si>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</si>
  <si>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</si>
  <si>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</si>
  <si>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</si>
  <si>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</si>
  <si>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</si>
  <si>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</si>
  <si>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</si>
  <si>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</si>
  <si>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</si>
  <si>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</si>
  <si>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</si>
  <si>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</si>
  <si>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</si>
  <si>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</si>
  <si>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</si>
  <si>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</si>
  <si>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</si>
  <si>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</si>
  <si>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</si>
  <si>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</si>
  <si>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</si>
  <si>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</si>
  <si>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</si>
  <si>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</si>
  <si>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</si>
  <si>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</si>
  <si>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</si>
  <si>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</si>
  <si>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</si>
  <si>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</si>
  <si>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</si>
  <si>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</si>
  <si>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</si>
  <si>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</si>
  <si>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</si>
  <si>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</si>
  <si>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</si>
  <si>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</si>
  <si>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</si>
  <si>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</si>
  <si>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</si>
  <si>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</si>
  <si>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</si>
  <si>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</si>
  <si>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</si>
  <si>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</si>
  <si>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</si>
  <si>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</si>
  <si>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</si>
  <si>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</si>
  <si>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</si>
  <si>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</si>
  <si>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</si>
  <si>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</si>
  <si>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</si>
  <si>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</si>
  <si>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</si>
  <si>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</si>
  <si>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</si>
  <si>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</si>
  <si>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</si>
  <si>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</si>
  <si>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</si>
  <si>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</si>
  <si>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</si>
  <si>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</si>
  <si>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</si>
  <si>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</si>
  <si>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</si>
  <si>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</si>
  <si>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</si>
  <si>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</si>
  <si>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</si>
  <si>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</si>
  <si>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</si>
  <si>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</si>
  <si>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</si>
  <si>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</si>
  <si>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</si>
  <si>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</si>
  <si>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</si>
  <si>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</si>
  <si>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</si>
  <si>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</si>
  <si>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</si>
  <si>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</si>
  <si>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</si>
  <si>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</si>
  <si>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</si>
  <si>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</si>
  <si>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</si>
  <si>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</si>
  <si>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</si>
  <si>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</si>
  <si>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</si>
  <si>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</si>
  <si>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</si>
  <si>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</si>
  <si>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</si>
  <si>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</si>
  <si>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</si>
  <si>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</si>
  <si>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</si>
  <si>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</si>
  <si>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</si>
  <si>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</si>
  <si>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</si>
  <si>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</si>
  <si>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</si>
  <si>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</si>
  <si>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</si>
  <si>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</si>
  <si>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</si>
  <si>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</si>
  <si>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</si>
  <si>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</si>
  <si>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</si>
  <si>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</si>
  <si>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</si>
  <si>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</si>
  <si>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</si>
  <si>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</si>
  <si>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</si>
  <si>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</si>
  <si>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</si>
  <si>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</si>
  <si>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</si>
  <si>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</si>
  <si>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</si>
  <si>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</si>
  <si>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</si>
  <si>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</si>
  <si>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</si>
  <si>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</si>
  <si>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</si>
  <si>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</si>
  <si>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</si>
  <si>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</si>
  <si>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</si>
  <si>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</si>
  <si>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</si>
  <si>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</si>
  <si>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</si>
  <si>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</si>
  <si>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</si>
  <si>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</si>
  <si>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</si>
  <si>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</si>
  <si>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</si>
  <si>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</si>
  <si>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</si>
  <si>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</si>
  <si>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</si>
  <si>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</si>
  <si>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</si>
  <si>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</si>
  <si>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</si>
  <si>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</si>
  <si>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</si>
  <si>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</si>
  <si>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</si>
  <si>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</si>
  <si>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</si>
  <si>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</si>
  <si>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</si>
  <si>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</si>
  <si>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</si>
  <si>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</si>
  <si>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</si>
  <si>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</si>
  <si>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</si>
  <si>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</si>
  <si>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</si>
  <si>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</si>
  <si>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</si>
  <si>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</si>
  <si>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</si>
  <si>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</si>
  <si>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</si>
  <si>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</si>
  <si>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</si>
  <si>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</si>
  <si>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</si>
  <si>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</si>
  <si>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</si>
  <si>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</si>
  <si>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</si>
  <si>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</si>
  <si>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</si>
  <si>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</si>
  <si>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</si>
  <si>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</si>
  <si>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</si>
  <si>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</si>
  <si>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</si>
  <si>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</si>
  <si>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</si>
  <si>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</si>
  <si>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</si>
  <si>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</si>
  <si>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</si>
  <si>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</si>
  <si>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</si>
  <si>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</si>
  <si>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</si>
  <si>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</si>
  <si>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</si>
  <si>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</si>
  <si>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</si>
  <si>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</si>
  <si>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</si>
  <si>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</si>
  <si>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</si>
  <si>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</si>
  <si>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</si>
  <si>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</si>
  <si>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</si>
  <si>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</si>
  <si>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</si>
  <si>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</si>
  <si>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</si>
  <si>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</si>
  <si>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</si>
  <si>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</si>
  <si>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</si>
  <si>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</si>
  <si>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</si>
  <si>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</si>
  <si>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</si>
  <si>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</si>
  <si>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</si>
  <si>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</si>
  <si>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</si>
  <si>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</si>
  <si>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</si>
  <si>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</si>
  <si>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</si>
  <si>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</si>
  <si>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</si>
  <si>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</si>
  <si>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</si>
  <si>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</si>
  <si>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</si>
  <si>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</si>
  <si>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</si>
  <si>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</si>
  <si>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</si>
  <si>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</si>
  <si>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</si>
  <si>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</si>
  <si>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</si>
  <si>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</si>
  <si>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</si>
  <si>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</si>
  <si>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</si>
  <si>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</si>
  <si>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</si>
  <si>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</si>
  <si>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</si>
  <si>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</si>
  <si>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</si>
  <si>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</si>
  <si>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</si>
  <si>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</si>
  <si>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</si>
  <si>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</si>
  <si>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</si>
  <si>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</si>
  <si>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</si>
  <si>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</si>
  <si>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</si>
  <si>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</si>
  <si>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</si>
  <si>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</si>
  <si>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</si>
  <si>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</si>
  <si>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</si>
  <si>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</si>
  <si>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</si>
  <si>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</si>
  <si>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</si>
  <si>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</si>
  <si>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</si>
  <si>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</si>
  <si>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</si>
  <si>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</si>
  <si>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</si>
  <si>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</si>
  <si>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</si>
  <si>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</si>
  <si>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</si>
  <si>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</si>
  <si>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</si>
  <si>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</si>
  <si>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</si>
  <si>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</si>
  <si>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</si>
  <si>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</si>
  <si>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</si>
  <si>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</si>
  <si>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</si>
  <si>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</si>
  <si>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</si>
  <si>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</si>
  <si>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</si>
  <si>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</si>
  <si>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</si>
  <si>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</si>
  <si>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</si>
  <si>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</si>
  <si>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</si>
  <si>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</si>
  <si>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</si>
  <si>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</si>
  <si>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</si>
  <si>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</si>
  <si>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</si>
  <si>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</si>
  <si>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</si>
  <si>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</si>
  <si>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</si>
  <si>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</si>
  <si>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</si>
  <si>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</si>
  <si>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</si>
  <si>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</si>
  <si>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</si>
  <si>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</si>
  <si>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</si>
  <si>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</si>
  <si>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</si>
  <si>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</si>
  <si>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</si>
  <si>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</si>
  <si>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</si>
  <si>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</si>
  <si>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</si>
  <si>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</si>
  <si>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</si>
  <si>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</si>
  <si>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</si>
  <si>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</si>
  <si>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</si>
  <si>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</si>
  <si>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</si>
  <si>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</si>
  <si>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</si>
  <si>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</si>
  <si>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</si>
  <si>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</si>
  <si>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</si>
  <si>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</si>
  <si>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</si>
  <si>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</si>
  <si>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</si>
  <si>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</si>
  <si>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</si>
  <si>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</si>
  <si>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</si>
  <si>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</si>
  <si>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</si>
  <si>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</si>
  <si>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</si>
  <si>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</si>
  <si>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</si>
  <si>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</si>
  <si>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</si>
  <si>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</si>
  <si>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</si>
  <si>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</si>
  <si>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</si>
  <si>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</si>
  <si>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</si>
  <si>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</si>
  <si>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</si>
  <si>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</si>
  <si>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</si>
  <si>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</si>
  <si>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</si>
  <si>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</si>
  <si>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</si>
  <si>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</si>
  <si>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</si>
  <si>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</si>
  <si>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</si>
  <si>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</si>
  <si>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</si>
  <si>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</si>
  <si>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</si>
  <si>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</si>
  <si>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</si>
  <si>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</si>
  <si>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</si>
  <si>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</si>
  <si>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</si>
  <si>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</si>
  <si>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</si>
  <si>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</si>
  <si>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</si>
  <si>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</si>
  <si>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</si>
  <si>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</si>
  <si>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</si>
  <si>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</si>
  <si>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</si>
  <si>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</si>
  <si>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</si>
  <si>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</si>
  <si>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</si>
  <si>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</si>
  <si>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</si>
  <si>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</si>
  <si>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</si>
  <si>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</si>
  <si>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</si>
  <si>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</si>
  <si>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</si>
  <si>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</si>
  <si>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</si>
  <si>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</si>
  <si>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</si>
  <si>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</si>
  <si>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</si>
  <si>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</si>
  <si>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</si>
  <si>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</si>
  <si>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</si>
  <si>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</si>
  <si>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</si>
  <si>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</si>
  <si>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</si>
  <si>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</si>
  <si>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</si>
  <si>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</si>
  <si>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</si>
  <si>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</si>
  <si>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</si>
  <si>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</si>
  <si>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</si>
  <si>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</si>
  <si>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</si>
  <si>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</si>
  <si>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</si>
  <si>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</si>
  <si>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</si>
  <si>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</si>
  <si>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</si>
  <si>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</si>
  <si>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</si>
  <si>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</si>
  <si>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</si>
  <si>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</si>
  <si>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</si>
  <si>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</si>
  <si>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</si>
  <si>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</si>
  <si>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</si>
  <si>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</si>
  <si>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</si>
  <si>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</si>
  <si>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</si>
  <si>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</si>
  <si>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</si>
  <si>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</si>
  <si>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</si>
  <si>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</si>
  <si>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</si>
  <si>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</si>
  <si>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</si>
  <si>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</si>
  <si>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</si>
  <si>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</si>
  <si>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</si>
  <si>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</si>
  <si>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</si>
  <si>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</si>
  <si>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</si>
  <si>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</si>
  <si>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</si>
  <si>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</si>
  <si>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</si>
  <si>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</si>
  <si>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</si>
  <si>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</si>
  <si>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</si>
  <si>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</si>
  <si>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</si>
  <si>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</si>
  <si>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</si>
  <si>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</si>
  <si>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</si>
  <si>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</si>
  <si>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</si>
  <si>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</si>
  <si>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</si>
  <si>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</si>
  <si>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</si>
  <si>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</si>
  <si>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</si>
  <si>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</si>
  <si>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</si>
  <si>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</si>
  <si>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</si>
  <si>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</si>
  <si>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</si>
  <si>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</si>
  <si>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</si>
  <si>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</si>
  <si>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</si>
  <si>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</si>
  <si>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</si>
  <si>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</si>
  <si>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</si>
  <si>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</si>
  <si>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</si>
  <si>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</si>
  <si>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</si>
  <si>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</si>
  <si>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</si>
  <si>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</si>
  <si>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</si>
  <si>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</si>
  <si>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</si>
  <si>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</si>
  <si>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</si>
  <si>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</si>
  <si>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</si>
  <si>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</si>
  <si>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</si>
  <si>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</si>
  <si>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</si>
  <si>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</si>
  <si>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</si>
  <si>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</si>
  <si>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</si>
  <si>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</si>
  <si>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</si>
  <si>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</si>
  <si>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</si>
  <si>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</si>
  <si>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</si>
  <si>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</si>
  <si>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</si>
  <si>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</si>
  <si>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</si>
  <si>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</si>
  <si>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</si>
  <si>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</si>
  <si>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</si>
  <si>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</si>
  <si>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</si>
  <si>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</si>
  <si>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</si>
  <si>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</si>
  <si>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</si>
  <si>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</si>
  <si>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</si>
  <si>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</si>
  <si>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</si>
  <si>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</si>
  <si>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</si>
  <si>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</si>
  <si>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</si>
  <si>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</si>
  <si>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</si>
  <si>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</si>
  <si>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</si>
  <si>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</si>
  <si>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</si>
  <si>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</si>
  <si>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</si>
  <si>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</si>
  <si>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</si>
  <si>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</si>
  <si>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</si>
  <si>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</si>
  <si>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</si>
  <si>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</si>
  <si>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</si>
  <si>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</si>
  <si>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</si>
  <si>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</si>
  <si>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</si>
  <si>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</si>
  <si>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</si>
  <si>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</si>
  <si>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</si>
  <si>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</si>
  <si>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</si>
  <si>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</si>
  <si>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</si>
  <si>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</si>
  <si>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</si>
  <si>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</si>
  <si>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</si>
  <si>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</si>
  <si>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</si>
  <si>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</si>
  <si>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</si>
  <si>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</si>
  <si>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</si>
  <si>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</si>
  <si>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</si>
  <si>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</si>
  <si>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</si>
  <si>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</si>
  <si>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</si>
  <si>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</si>
  <si>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</si>
  <si>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</si>
  <si>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</si>
  <si>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</si>
  <si>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</si>
  <si>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</si>
  <si>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</si>
  <si>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</si>
  <si>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</si>
  <si>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</si>
  <si>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</si>
  <si>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</si>
  <si>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</si>
  <si>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</si>
  <si>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</si>
  <si>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</si>
  <si>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</si>
  <si>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</si>
  <si>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</si>
  <si>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</si>
  <si>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</si>
  <si>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</si>
  <si>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</si>
  <si>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</si>
  <si>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</si>
  <si>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</si>
  <si>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</si>
  <si>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</si>
  <si>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</si>
  <si>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</si>
  <si>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</si>
  <si>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</si>
  <si>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</si>
  <si>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</si>
  <si>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</si>
  <si>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</si>
  <si>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</si>
  <si>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</si>
  <si>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</si>
  <si>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</si>
  <si>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</si>
  <si>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</si>
  <si>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</si>
  <si>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</si>
  <si>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</si>
  <si>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</si>
  <si>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</si>
  <si>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</si>
  <si>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</si>
  <si>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</si>
  <si>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</si>
  <si>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</si>
  <si>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</si>
  <si>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</si>
  <si>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</si>
  <si>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</si>
  <si>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</si>
  <si>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</si>
  <si>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</si>
  <si>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</si>
  <si>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</si>
  <si>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</si>
  <si>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</si>
  <si>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</si>
  <si>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</si>
  <si>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</si>
  <si>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</si>
  <si>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</si>
  <si>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</si>
  <si>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</si>
  <si>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</si>
  <si>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</si>
  <si>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</si>
  <si>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</si>
  <si>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</si>
  <si>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</si>
  <si>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</si>
  <si>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</si>
  <si>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</si>
  <si>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</si>
  <si>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</si>
  <si>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</si>
  <si>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</si>
  <si>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</si>
  <si>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</si>
  <si>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</si>
  <si>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</si>
  <si>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</si>
  <si>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</si>
  <si>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</si>
  <si>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</si>
  <si>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</si>
  <si>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</si>
  <si>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</si>
  <si>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</si>
  <si>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</si>
  <si>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</si>
  <si>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</si>
  <si>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</si>
  <si>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</si>
  <si>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</si>
  <si>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</si>
  <si>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</si>
  <si>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</si>
  <si>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</si>
  <si>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</si>
  <si>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</si>
  <si>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</si>
  <si>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</si>
  <si>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</si>
  <si>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</si>
  <si>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</si>
  <si>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</si>
  <si>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</si>
  <si>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</si>
  <si>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</si>
  <si>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</si>
  <si>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</si>
  <si>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</si>
  <si>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</si>
  <si>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</si>
  <si>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</si>
  <si>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</si>
  <si>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</si>
  <si>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</si>
  <si>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</si>
  <si>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</si>
  <si>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</si>
  <si>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</si>
  <si>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</si>
  <si>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</si>
  <si>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</si>
  <si>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</si>
  <si>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</si>
  <si>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</si>
  <si>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</si>
  <si>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</si>
  <si>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</si>
  <si>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</si>
  <si>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</si>
  <si>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</si>
  <si>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</si>
  <si>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</si>
  <si>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</si>
  <si>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</si>
  <si>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</si>
  <si>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</si>
  <si>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</si>
  <si>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</si>
  <si>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</si>
  <si>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</si>
  <si>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</si>
  <si>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</si>
  <si>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</si>
  <si>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</si>
  <si>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</si>
  <si>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</si>
  <si>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</si>
  <si>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</si>
  <si>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</si>
  <si>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</si>
  <si>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</si>
  <si>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</si>
  <si>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</si>
  <si>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</si>
  <si>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</si>
  <si>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</si>
  <si>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</si>
  <si>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</si>
  <si>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</si>
  <si>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</si>
  <si>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</si>
  <si>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</si>
  <si>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</si>
  <si>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</si>
  <si>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</si>
  <si>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</si>
  <si>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</si>
  <si>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</si>
  <si>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</si>
  <si>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</si>
  <si>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</si>
  <si>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</si>
  <si>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</si>
  <si>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</si>
  <si>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</si>
  <si>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</si>
  <si>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</si>
  <si>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</si>
  <si>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</si>
  <si>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</si>
  <si>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</si>
  <si>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</si>
  <si>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</si>
  <si>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</si>
  <si>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</si>
  <si>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</si>
  <si>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</si>
  <si>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</si>
  <si>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</si>
  <si>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</si>
  <si>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</si>
  <si>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</si>
  <si>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</si>
  <si>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</si>
  <si>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</si>
  <si>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</si>
  <si>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</si>
  <si>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</si>
  <si>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</si>
  <si>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</si>
  <si>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</si>
  <si>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</si>
  <si>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</si>
  <si>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</si>
  <si>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</si>
  <si>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</si>
  <si>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</si>
  <si>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</si>
  <si>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</si>
  <si>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</si>
  <si>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</si>
  <si>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</si>
  <si>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</si>
  <si>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</si>
  <si>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</si>
  <si>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</si>
  <si>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</si>
  <si>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</si>
  <si>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</si>
  <si>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</si>
  <si>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</si>
  <si>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</si>
  <si>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</si>
  <si>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</si>
  <si>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</si>
  <si>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</si>
  <si>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</si>
  <si>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</si>
  <si>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</si>
  <si>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</si>
  <si>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</si>
  <si>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</si>
  <si>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</si>
  <si>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</si>
  <si>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</si>
  <si>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</si>
  <si>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</si>
  <si>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</si>
  <si>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</si>
  <si>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</si>
  <si>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</si>
  <si>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</si>
  <si>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</si>
  <si>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</si>
  <si>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</si>
  <si>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</si>
  <si>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</si>
  <si>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</si>
  <si>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</si>
  <si>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</si>
  <si>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</si>
  <si>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</si>
  <si>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</si>
  <si>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</si>
  <si>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</si>
  <si>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</si>
  <si>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</si>
  <si>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</si>
  <si>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</si>
  <si>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</si>
  <si>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</si>
  <si>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</si>
  <si>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</si>
  <si>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</si>
  <si>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</si>
  <si>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</si>
  <si>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</si>
  <si>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</si>
  <si>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</si>
  <si>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</si>
  <si>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</si>
  <si>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</si>
  <si>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</si>
  <si>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</si>
  <si>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</si>
  <si>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</si>
  <si>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</si>
  <si>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</si>
  <si>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</si>
  <si>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</si>
  <si>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</si>
  <si>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</si>
  <si>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</si>
  <si>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</si>
  <si>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</si>
  <si>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</si>
  <si>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</si>
  <si>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</si>
  <si>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</si>
  <si>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</si>
  <si>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</si>
  <si>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</si>
  <si>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</si>
  <si>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</si>
  <si>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</si>
  <si>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</si>
  <si>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</si>
  <si>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</si>
  <si>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</si>
  <si>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</si>
  <si>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</si>
  <si>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</si>
  <si>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</si>
  <si>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</si>
  <si>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</si>
  <si>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</si>
  <si>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</si>
  <si>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</si>
  <si>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</si>
  <si>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</si>
  <si>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</si>
  <si>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</si>
  <si>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</si>
  <si>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</si>
  <si>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</si>
  <si>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</si>
  <si>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</si>
  <si>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</si>
  <si>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</si>
  <si>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</si>
  <si>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</si>
  <si>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</si>
  <si>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</si>
  <si>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</si>
  <si>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</si>
  <si>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</si>
  <si>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</si>
  <si>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</si>
  <si>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</si>
  <si>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</si>
  <si>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</si>
  <si>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</si>
  <si>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</si>
  <si>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</si>
  <si>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</si>
  <si>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</si>
  <si>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</si>
  <si>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</si>
  <si>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</si>
  <si>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</si>
  <si>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</si>
  <si>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</si>
  <si>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</si>
  <si>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</si>
  <si>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</si>
  <si>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</si>
  <si>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</si>
  <si>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</si>
  <si>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</si>
  <si>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</si>
  <si>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</si>
  <si>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</si>
  <si>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</si>
  <si>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</si>
  <si>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</si>
  <si>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</si>
  <si>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</si>
  <si>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</si>
  <si>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</si>
  <si>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</si>
  <si>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</si>
  <si>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</si>
  <si>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</si>
  <si>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</si>
  <si>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</si>
  <si>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</si>
  <si>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</si>
  <si>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</si>
  <si>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</si>
  <si>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</si>
  <si>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</si>
  <si>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</si>
  <si>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</si>
  <si>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</si>
  <si>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</si>
  <si>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</si>
  <si>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</si>
  <si>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</si>
  <si>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</si>
  <si>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</si>
  <si>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</si>
  <si>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</si>
  <si>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</si>
  <si>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</si>
  <si>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</si>
  <si>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</si>
  <si>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</si>
  <si>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</si>
  <si>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</si>
  <si>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</si>
  <si>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</si>
  <si>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</si>
  <si>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</si>
  <si>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</si>
  <si>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</si>
  <si>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</si>
  <si>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</si>
  <si>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</si>
  <si>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</si>
  <si>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</si>
  <si>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</si>
  <si>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</si>
  <si>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</si>
  <si>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</si>
  <si>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</si>
  <si>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</si>
  <si>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</si>
  <si>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</si>
  <si>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</si>
  <si>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</si>
  <si>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</si>
  <si>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</si>
  <si>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</si>
  <si>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</si>
  <si>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</si>
  <si>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</si>
  <si>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</si>
  <si>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</si>
  <si>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</si>
  <si>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</si>
  <si>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</si>
  <si>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</si>
  <si>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</si>
  <si>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</si>
  <si>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</si>
  <si>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</si>
  <si>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</si>
  <si>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</si>
  <si>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</si>
  <si>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</si>
  <si>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</si>
  <si>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</si>
  <si>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</si>
  <si>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</si>
  <si>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</si>
  <si>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</si>
  <si>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</si>
  <si>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</si>
  <si>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</si>
  <si>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</si>
  <si>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</si>
  <si>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</si>
  <si>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</si>
  <si>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</si>
  <si>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</si>
  <si>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</si>
  <si>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</si>
  <si>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</si>
  <si>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</si>
  <si>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</si>
  <si>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</si>
  <si>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</si>
  <si>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</si>
  <si>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</si>
  <si>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</si>
  <si>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</si>
  <si>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</si>
  <si>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</si>
  <si>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</si>
  <si>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</si>
  <si>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</si>
  <si>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</si>
  <si>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</si>
  <si>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</si>
  <si>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</si>
  <si>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</si>
  <si>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</si>
  <si>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</si>
  <si>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</si>
  <si>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</si>
  <si>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</si>
  <si>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</si>
  <si>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</si>
  <si>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</si>
  <si>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</si>
  <si>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</si>
  <si>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</si>
  <si>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</si>
  <si>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</si>
  <si>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</si>
  <si>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</si>
  <si>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</si>
  <si>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</si>
  <si>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</si>
  <si>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</si>
  <si>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</si>
  <si>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</si>
  <si>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</si>
  <si>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</si>
  <si>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</si>
  <si>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</si>
  <si>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</si>
  <si>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</si>
  <si>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</si>
  <si>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</si>
  <si>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</si>
  <si>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</si>
  <si>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</si>
  <si>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</si>
  <si>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</si>
  <si>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</si>
  <si>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</si>
  <si>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</si>
  <si>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</si>
  <si>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</si>
  <si>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</si>
  <si>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</si>
  <si>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</si>
  <si>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</si>
  <si>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</si>
  <si>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</si>
  <si>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</si>
  <si>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</si>
  <si>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</si>
  <si>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</si>
  <si>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</si>
  <si>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</si>
  <si>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</si>
  <si>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</si>
  <si>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</si>
  <si>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</si>
  <si>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</si>
  <si>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</si>
  <si>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</si>
  <si>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</si>
  <si>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</si>
  <si>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</si>
  <si>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</si>
  <si>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</si>
  <si>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</si>
  <si>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</si>
  <si>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</si>
  <si>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</si>
  <si>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</si>
  <si>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</si>
  <si>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</si>
  <si>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</si>
  <si>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</si>
  <si>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</si>
  <si>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</si>
  <si>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</si>
  <si>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</si>
  <si>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</si>
  <si>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</si>
  <si>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</si>
  <si>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</si>
  <si>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</si>
  <si>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</si>
  <si>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</si>
  <si>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</si>
  <si>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</si>
  <si>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</si>
  <si>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</si>
  <si>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</si>
  <si>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</si>
  <si>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</si>
  <si>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</si>
  <si>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</si>
  <si>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</si>
  <si>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</si>
  <si>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</si>
  <si>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</si>
  <si>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</si>
  <si>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</si>
  <si>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</si>
  <si>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</si>
  <si>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</si>
  <si>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</si>
  <si>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</si>
  <si>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</si>
  <si>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</si>
  <si>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</si>
  <si>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</si>
  <si>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</si>
  <si>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</si>
  <si>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</si>
  <si>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</si>
  <si>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</si>
  <si>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</si>
  <si>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</si>
  <si>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</si>
  <si>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</si>
  <si>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</si>
  <si>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</si>
  <si>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</si>
  <si>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</si>
  <si>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</si>
  <si>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</si>
  <si>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</si>
  <si>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</si>
  <si>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</si>
  <si>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</si>
  <si>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</si>
  <si>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</si>
  <si>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</si>
  <si>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</si>
  <si>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</si>
  <si>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</si>
  <si>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</si>
  <si>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</si>
  <si>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</si>
  <si>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</si>
  <si>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</si>
  <si>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</si>
  <si>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</si>
  <si>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</si>
  <si>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</si>
  <si>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</si>
  <si>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</si>
  <si>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</si>
  <si>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</si>
  <si>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</si>
  <si>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</si>
  <si>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</si>
  <si>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</si>
  <si>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</si>
  <si>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</si>
  <si>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</si>
  <si>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</si>
  <si>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</si>
  <si>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</si>
  <si>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</si>
  <si>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</si>
  <si>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</si>
  <si>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</si>
  <si>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</si>
  <si>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</si>
  <si>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</si>
  <si>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</si>
  <si>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</si>
  <si>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</si>
  <si>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</si>
  <si>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</si>
  <si>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</si>
  <si>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</si>
  <si>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</si>
  <si>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</si>
  <si>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</si>
  <si>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</si>
  <si>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</si>
  <si>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</si>
  <si>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</si>
  <si>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</si>
  <si>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</si>
  <si>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</si>
  <si>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</si>
  <si>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</si>
  <si>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</si>
  <si>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</si>
  <si>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</si>
  <si>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</si>
  <si>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</si>
  <si>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</si>
  <si>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</si>
  <si>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</si>
  <si>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</si>
  <si>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</si>
  <si>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</si>
  <si>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</si>
  <si>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</si>
  <si>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</si>
  <si>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</si>
  <si>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</si>
  <si>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</si>
  <si>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</si>
  <si>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</si>
  <si>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</si>
  <si>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</si>
  <si>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</si>
  <si>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</si>
  <si>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</si>
  <si>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</si>
  <si>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</si>
  <si>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</si>
  <si>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</si>
  <si>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</si>
  <si>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</si>
  <si>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</si>
  <si>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</si>
  <si>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</si>
  <si>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</si>
  <si>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</si>
  <si>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</si>
  <si>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</si>
  <si>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</si>
  <si>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</si>
  <si>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</si>
  <si>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</si>
  <si>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</si>
  <si>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</si>
  <si>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</si>
  <si>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</si>
  <si>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</si>
  <si>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</si>
  <si>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</si>
  <si>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</si>
  <si>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</si>
  <si>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</si>
  <si>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</si>
  <si>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</si>
  <si>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</si>
  <si>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</si>
  <si>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</si>
  <si>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</si>
  <si>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</si>
  <si>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</si>
  <si>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</si>
  <si>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</si>
  <si>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</si>
  <si>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</si>
  <si>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</si>
  <si>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</si>
  <si>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</si>
  <si>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</si>
  <si>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</si>
  <si>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</si>
  <si>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</si>
  <si>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</si>
  <si>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</si>
  <si>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</si>
  <si>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</si>
  <si>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</si>
  <si>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</si>
  <si>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</si>
  <si>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</si>
  <si>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</si>
  <si>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</si>
  <si>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</si>
  <si>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</si>
  <si>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</si>
  <si>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</si>
  <si>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</si>
  <si>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</si>
  <si>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</si>
  <si>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</si>
  <si>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</si>
  <si>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</si>
  <si>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</si>
  <si>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</si>
  <si>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</si>
  <si>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</si>
  <si>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</si>
  <si>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</si>
  <si>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</si>
  <si>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</si>
  <si>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</si>
  <si>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</si>
  <si>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</si>
  <si>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</si>
  <si>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</si>
  <si>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</si>
  <si>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</si>
  <si>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</si>
  <si>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</si>
  <si>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</si>
  <si>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</si>
  <si>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</si>
  <si>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</si>
  <si>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</si>
  <si>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</si>
  <si>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</si>
  <si>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</si>
  <si>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</si>
  <si>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</si>
  <si>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</si>
  <si>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</si>
  <si>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</si>
  <si>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</si>
  <si>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</si>
  <si>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</si>
  <si>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</si>
  <si>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</si>
  <si>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</si>
  <si>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</si>
  <si>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</si>
  <si>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</si>
  <si>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</si>
  <si>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</si>
  <si>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</si>
  <si>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</si>
  <si>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</si>
  <si>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</si>
  <si>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</si>
  <si>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</si>
  <si>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</si>
  <si>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</si>
  <si>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</si>
  <si>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</si>
  <si>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</si>
  <si>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</si>
  <si>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</si>
  <si>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</si>
  <si>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</si>
  <si>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</si>
  <si>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</si>
  <si>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</si>
  <si>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</si>
  <si>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</si>
  <si>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</si>
  <si>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</si>
  <si>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</si>
  <si>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</si>
  <si>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</si>
  <si>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</si>
  <si>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</si>
  <si>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</si>
  <si>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</si>
  <si>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</si>
  <si>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</si>
  <si>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</si>
  <si>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</si>
  <si>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</si>
  <si>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</si>
  <si>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</si>
  <si>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</si>
  <si>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</si>
  <si>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</si>
  <si>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</si>
  <si>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</si>
  <si>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</si>
  <si>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</si>
  <si>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</si>
  <si>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</si>
  <si>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</si>
  <si>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</si>
  <si>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</si>
  <si>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</si>
  <si>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</si>
  <si>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</si>
  <si>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</si>
  <si>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</si>
  <si>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</si>
  <si>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</si>
  <si>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</si>
  <si>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</si>
  <si>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</si>
  <si>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</si>
  <si>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</si>
  <si>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</si>
  <si>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</si>
  <si>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</si>
  <si>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</si>
  <si>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</si>
  <si>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</si>
  <si>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</si>
  <si>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</si>
  <si>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</si>
  <si>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</si>
  <si>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</si>
  <si>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</si>
  <si>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</si>
  <si>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</si>
  <si>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</si>
  <si>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</si>
  <si>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</si>
  <si>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</si>
  <si>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</si>
  <si>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</si>
  <si>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</si>
  <si>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</si>
  <si>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</si>
  <si>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</si>
  <si>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</si>
  <si>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</si>
  <si>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</si>
  <si>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</si>
  <si>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</si>
  <si>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</si>
  <si>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</si>
  <si>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</si>
  <si>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</si>
  <si>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</si>
  <si>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</si>
  <si>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</si>
  <si>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</si>
  <si>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</si>
  <si>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</si>
  <si>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</si>
  <si>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</si>
  <si>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</si>
  <si>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</si>
  <si>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</si>
  <si>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</si>
  <si>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</si>
  <si>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</si>
  <si>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</si>
  <si>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</si>
  <si>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</si>
  <si>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</si>
  <si>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</si>
  <si>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</si>
  <si>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</si>
  <si>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</si>
  <si>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</si>
  <si>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</si>
  <si>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</si>
  <si>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</si>
  <si>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</si>
  <si>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</si>
  <si>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</si>
  <si>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</si>
  <si>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</si>
  <si>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</si>
  <si>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</si>
  <si>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</si>
  <si>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</si>
  <si>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</si>
  <si>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</si>
  <si>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</si>
  <si>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</si>
  <si>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</si>
  <si>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</si>
  <si>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</si>
  <si>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</si>
  <si>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</si>
  <si>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</si>
  <si>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</si>
  <si>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</si>
  <si>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</si>
  <si>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</si>
  <si>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</si>
  <si>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</si>
  <si>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</si>
  <si>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</si>
  <si>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</si>
  <si>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</si>
  <si>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</si>
  <si>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</si>
  <si>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</si>
  <si>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</si>
  <si>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</si>
  <si>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</si>
  <si>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</si>
  <si>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</si>
  <si>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</si>
  <si>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</si>
  <si>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</si>
  <si>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</si>
  <si>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</si>
  <si>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</si>
  <si>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</si>
  <si>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</si>
  <si>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</si>
  <si>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</si>
  <si>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</si>
  <si>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</si>
  <si>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</si>
  <si>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</si>
  <si>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</si>
  <si>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</si>
  <si>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</si>
  <si>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</si>
  <si>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</si>
  <si>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</si>
  <si>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</si>
  <si>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</si>
  <si>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</si>
  <si>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</si>
  <si>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</si>
  <si>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</si>
  <si>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</si>
  <si>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</si>
  <si>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</si>
  <si>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</si>
  <si>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</si>
  <si>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</si>
  <si>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</si>
  <si>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</si>
  <si>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</si>
  <si>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</si>
  <si>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</si>
  <si>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</si>
  <si>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</si>
  <si>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</si>
  <si>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</si>
  <si>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</si>
  <si>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</si>
  <si>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</si>
  <si>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</si>
  <si>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</si>
  <si>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</si>
  <si>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</si>
  <si>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</si>
  <si>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</si>
  <si>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</si>
  <si>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</si>
  <si>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</si>
  <si>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</si>
  <si>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</si>
  <si>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</si>
  <si>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</si>
  <si>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</si>
  <si>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</si>
  <si>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</si>
  <si>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</si>
  <si>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</si>
  <si>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</si>
  <si>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</si>
  <si>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</si>
  <si>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</si>
  <si>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</si>
  <si>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</si>
  <si>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</si>
  <si>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</si>
  <si>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</si>
  <si>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</si>
  <si>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</si>
  <si>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</si>
  <si>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</si>
  <si>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</si>
  <si>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</si>
  <si>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</si>
  <si>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</si>
  <si>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</si>
  <si>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</si>
  <si>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</si>
  <si>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</si>
  <si>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</si>
  <si>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</si>
  <si>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</si>
  <si>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</si>
  <si>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</si>
  <si>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</si>
  <si>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</si>
  <si>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</si>
  <si>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</si>
  <si>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</si>
  <si>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</si>
  <si>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</si>
  <si>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</si>
  <si>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</si>
  <si>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</si>
  <si>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</si>
  <si>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</si>
  <si>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</si>
  <si>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</si>
  <si>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</si>
  <si>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</si>
  <si>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</si>
  <si>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</si>
  <si>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</si>
  <si>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</si>
  <si>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</si>
  <si>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</si>
  <si>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</si>
  <si>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</si>
  <si>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</si>
  <si>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</si>
  <si>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</si>
  <si>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</si>
  <si>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</si>
  <si>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</si>
  <si>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</si>
  <si>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</si>
  <si>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</si>
  <si>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</si>
  <si>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</si>
  <si>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</si>
  <si>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</si>
  <si>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</si>
  <si>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</si>
  <si>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</si>
  <si>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</si>
  <si>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</si>
  <si>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</si>
  <si>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</si>
  <si>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</si>
  <si>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</si>
  <si>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</si>
  <si>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</si>
  <si>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</si>
  <si>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</si>
  <si>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</si>
  <si>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</si>
  <si>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</si>
  <si>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</si>
  <si>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</si>
  <si>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</si>
  <si>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</si>
  <si>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</si>
  <si>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</si>
  <si>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</si>
  <si>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</si>
  <si>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</si>
  <si>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</si>
  <si>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</si>
  <si>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</si>
  <si>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</si>
  <si>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</si>
  <si>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</si>
  <si>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</si>
  <si>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</si>
  <si>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</si>
  <si>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</si>
  <si>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</si>
  <si>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</si>
  <si>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</si>
  <si>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</si>
  <si>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</si>
  <si>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</si>
  <si>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</si>
  <si>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</si>
  <si>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</si>
  <si>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</si>
  <si>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</si>
  <si>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</si>
  <si>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</si>
  <si>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</si>
  <si>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</si>
  <si>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</si>
  <si>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</si>
  <si>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</si>
  <si>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</si>
  <si>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</si>
  <si>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</si>
  <si>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</si>
  <si>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</si>
  <si>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</si>
  <si>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</si>
  <si>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</si>
  <si>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</si>
  <si>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</si>
  <si>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</si>
  <si>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</si>
  <si>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</si>
  <si>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</si>
  <si>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</si>
  <si>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</si>
  <si>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</si>
  <si>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</si>
  <si>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</si>
  <si>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</si>
  <si>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</si>
  <si>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</si>
  <si>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</si>
  <si>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</si>
  <si>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</si>
  <si>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</si>
  <si>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</si>
  <si>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</si>
  <si>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</si>
  <si>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</si>
  <si>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</si>
  <si>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</si>
  <si>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</si>
  <si>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</si>
  <si>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</si>
  <si>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</si>
  <si>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</si>
  <si>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</si>
  <si>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</si>
  <si>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</si>
  <si>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</si>
  <si>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</si>
  <si>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</si>
  <si>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</si>
  <si>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</si>
  <si>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</si>
  <si>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</si>
  <si>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</si>
  <si>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</si>
  <si>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</si>
  <si>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</si>
  <si>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</si>
  <si>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</si>
  <si>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</si>
  <si>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</si>
  <si>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</si>
  <si>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</si>
  <si>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</si>
  <si>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</si>
  <si>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</si>
  <si>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</si>
  <si>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</si>
  <si>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</si>
  <si>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</si>
  <si>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</si>
  <si>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</si>
  <si>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</si>
  <si>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</si>
  <si>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</si>
  <si>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</si>
  <si>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</si>
  <si>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</si>
  <si>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</si>
  <si>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</si>
  <si>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</si>
  <si>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</si>
  <si>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</si>
  <si>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</si>
  <si>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</si>
  <si>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</si>
  <si>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</si>
  <si>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</si>
  <si>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</si>
  <si>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</si>
  <si>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</si>
  <si>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</si>
  <si>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</si>
  <si>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</si>
  <si>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</si>
  <si>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</si>
  <si>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</si>
  <si>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</si>
  <si>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</si>
  <si>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</si>
  <si>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</si>
  <si>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</si>
  <si>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</si>
  <si>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</si>
  <si>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</si>
  <si>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</si>
  <si>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</si>
  <si>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</si>
  <si>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</si>
  <si>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</si>
  <si>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</si>
  <si>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</si>
  <si>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</si>
  <si>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</si>
  <si>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</si>
  <si>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</si>
  <si>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</si>
  <si>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</si>
  <si>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</si>
  <si>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</si>
  <si>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</si>
  <si>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</si>
  <si>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</si>
  <si>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</si>
  <si>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</si>
  <si>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</si>
  <si>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</si>
  <si>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</si>
  <si>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</si>
  <si>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</si>
  <si>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</si>
  <si>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</si>
  <si>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</si>
  <si>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</si>
  <si>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</si>
  <si>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</si>
  <si>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</si>
  <si>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</si>
  <si>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</si>
  <si>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</si>
  <si>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</si>
  <si>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</si>
  <si>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</si>
  <si>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</si>
  <si>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</si>
  <si>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</si>
  <si>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</si>
  <si>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</si>
  <si>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</si>
  <si>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</si>
  <si>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</si>
  <si>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</si>
  <si>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</si>
  <si>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</si>
  <si>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</si>
  <si>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</si>
  <si>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</si>
  <si>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</si>
  <si>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</si>
  <si>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</si>
  <si>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</si>
  <si>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</si>
  <si>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</si>
  <si>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</si>
  <si>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</si>
  <si>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</si>
  <si>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</si>
  <si>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</si>
  <si>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</si>
  <si>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</si>
  <si>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</si>
  <si>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</si>
  <si>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</si>
  <si>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</si>
  <si>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</si>
  <si>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</si>
  <si>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</si>
  <si>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</si>
  <si>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</si>
  <si>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</si>
  <si>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</si>
  <si>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</si>
  <si>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</si>
  <si>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</si>
  <si>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</si>
  <si>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</si>
  <si>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</si>
  <si>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</si>
  <si>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</si>
  <si>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</si>
  <si>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</si>
  <si>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</si>
  <si>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</si>
  <si>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</si>
  <si>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</si>
  <si>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</si>
  <si>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</si>
  <si>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</si>
  <si>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</si>
  <si>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</si>
  <si>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</si>
  <si>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</si>
  <si>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</si>
  <si>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</si>
  <si>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</si>
  <si>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</si>
  <si>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</si>
  <si>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</si>
  <si>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</si>
  <si>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</si>
  <si>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</si>
  <si>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</si>
  <si>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</si>
  <si>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</si>
  <si>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</si>
  <si>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</si>
  <si>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</si>
  <si>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</si>
  <si>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</si>
  <si>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</si>
  <si>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</si>
  <si>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</si>
  <si>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</si>
  <si>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</si>
  <si>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</si>
  <si>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</si>
  <si>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</si>
  <si>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</si>
  <si>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</si>
  <si>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</si>
  <si>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</si>
  <si>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</si>
  <si>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</si>
  <si>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</si>
  <si>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</si>
  <si>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</si>
  <si>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</si>
  <si>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</si>
  <si>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</si>
  <si>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</si>
  <si>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</si>
  <si>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</si>
  <si>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</si>
  <si>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</si>
  <si>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</si>
  <si>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</si>
  <si>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</si>
  <si>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</si>
  <si>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</si>
  <si>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</si>
  <si>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</si>
  <si>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</si>
  <si>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</si>
  <si>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</si>
  <si>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</si>
  <si>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</si>
  <si>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</si>
  <si>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</si>
  <si>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</si>
  <si>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</si>
  <si>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</si>
  <si>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</si>
  <si>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</si>
  <si>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</si>
  <si>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</si>
  <si>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</si>
  <si>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</si>
  <si>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</si>
  <si>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</si>
  <si>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</si>
  <si>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</si>
  <si>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</si>
  <si>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</si>
  <si>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</si>
  <si>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</si>
  <si>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</si>
  <si>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</si>
  <si>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</si>
  <si>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</si>
  <si>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</si>
  <si>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</si>
  <si>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</si>
  <si>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</si>
  <si>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</si>
  <si>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</si>
  <si>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</si>
  <si>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</si>
  <si>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</si>
  <si>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</si>
  <si>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</si>
  <si>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</si>
  <si>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</si>
  <si>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</si>
  <si>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</si>
  <si>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</si>
  <si>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</si>
  <si>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</si>
  <si>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</si>
  <si>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</si>
  <si>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</si>
  <si>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</si>
  <si>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</si>
  <si>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</si>
  <si>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</si>
  <si>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</si>
  <si>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</si>
  <si>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</si>
  <si>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</si>
  <si>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</si>
  <si>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</si>
  <si>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</si>
  <si>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</si>
  <si>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</si>
  <si>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</si>
  <si>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</si>
  <si>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</si>
  <si>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</si>
  <si>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</si>
  <si>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</si>
  <si>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</si>
  <si>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</si>
  <si>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</si>
  <si>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</si>
  <si>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</si>
  <si>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</si>
  <si>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</si>
  <si>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</si>
  <si>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</si>
  <si>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</si>
  <si>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</si>
  <si>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</si>
  <si>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</si>
  <si>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</si>
  <si>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</si>
  <si>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</si>
  <si>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</si>
  <si>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</si>
  <si>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</si>
  <si>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</si>
  <si>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</si>
  <si>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</si>
  <si>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</si>
  <si>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</si>
  <si>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</si>
  <si>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</si>
  <si>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</si>
  <si>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</si>
  <si>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</si>
  <si>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</si>
  <si>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</si>
  <si>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</si>
  <si>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</si>
  <si>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</si>
  <si>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</si>
  <si>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</si>
  <si>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</si>
  <si>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</si>
  <si>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</si>
  <si>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</si>
  <si>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</si>
  <si>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</si>
  <si>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</si>
  <si>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</si>
  <si>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</si>
  <si>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</si>
  <si>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</si>
  <si>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</si>
  <si>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</si>
  <si>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</si>
  <si>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</si>
  <si>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</si>
  <si>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</si>
  <si>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</si>
  <si>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</si>
  <si>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</si>
  <si>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</si>
  <si>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</si>
  <si>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</si>
  <si>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</si>
  <si>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</si>
  <si>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</si>
  <si>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</si>
  <si>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</si>
  <si>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</si>
  <si>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</si>
  <si>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</si>
  <si>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</si>
  <si>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</si>
  <si>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</si>
  <si>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</si>
  <si>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</si>
  <si>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</si>
  <si>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</si>
  <si>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</si>
  <si>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</si>
  <si>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</si>
  <si>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</si>
  <si>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</si>
  <si>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</si>
  <si>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</si>
  <si>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</si>
  <si>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</si>
  <si>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</si>
  <si>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</si>
  <si>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</si>
  <si>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</si>
  <si>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</si>
  <si>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</si>
  <si>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</si>
  <si>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</si>
  <si>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</si>
  <si>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</si>
  <si>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</si>
  <si>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</si>
  <si>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</si>
  <si>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</si>
  <si>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</si>
  <si>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</si>
  <si>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</si>
  <si>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</si>
  <si>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</si>
  <si>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</si>
  <si>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</si>
  <si>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</si>
  <si>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</si>
  <si>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</si>
  <si>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</si>
  <si>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</si>
  <si>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</si>
  <si>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</si>
  <si>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</si>
  <si>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</si>
  <si>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</si>
  <si>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</si>
  <si>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</si>
  <si>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</si>
  <si>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</si>
  <si>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</si>
  <si>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</si>
  <si>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</si>
  <si>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</si>
  <si>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</si>
  <si>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</si>
  <si>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</si>
  <si>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</si>
  <si>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</si>
  <si>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</si>
  <si>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</si>
  <si>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</si>
  <si>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</si>
  <si>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</si>
  <si>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</si>
  <si>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</si>
  <si>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</si>
  <si>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</si>
  <si>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</si>
  <si>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</si>
  <si>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</si>
  <si>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</si>
  <si>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</si>
  <si>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</si>
  <si>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</si>
  <si>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</si>
  <si>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</si>
  <si>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</si>
  <si>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</si>
  <si>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</si>
  <si>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</si>
  <si>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</si>
  <si>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</si>
  <si>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</si>
  <si>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</si>
  <si>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</si>
  <si>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</si>
  <si>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</si>
  <si>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</si>
  <si>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</si>
  <si>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</si>
  <si>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</si>
  <si>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</si>
  <si>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</si>
  <si>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</si>
  <si>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</si>
  <si>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</si>
  <si>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</si>
  <si>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</si>
  <si>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</si>
  <si>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</si>
  <si>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</si>
  <si>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</si>
  <si>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</si>
  <si>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</si>
  <si>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</si>
  <si>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</si>
  <si>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</si>
  <si>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</si>
  <si>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</si>
  <si>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</si>
  <si>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</si>
  <si>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</si>
  <si>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</si>
  <si>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</si>
  <si>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</si>
  <si>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</si>
  <si>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</si>
  <si>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</si>
  <si>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</si>
  <si>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</si>
  <si>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</si>
  <si>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</si>
  <si>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</si>
  <si>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</si>
  <si>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</si>
  <si>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</si>
  <si>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</si>
  <si>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</si>
  <si>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</si>
  <si>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</si>
  <si>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</si>
  <si>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</si>
  <si>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</si>
  <si>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</si>
  <si>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</si>
  <si>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</si>
  <si>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</si>
  <si>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</si>
  <si>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</si>
  <si>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</si>
  <si>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</si>
  <si>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</si>
  <si>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</si>
  <si>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</si>
  <si>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</si>
  <si>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</si>
  <si>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</si>
  <si>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</si>
  <si>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</si>
  <si>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</si>
  <si>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</si>
  <si>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</si>
  <si>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</si>
  <si>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</si>
  <si>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</si>
  <si>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</si>
  <si>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</si>
  <si>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</si>
  <si>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</si>
  <si>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</si>
  <si>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</si>
  <si>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</si>
  <si>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</si>
  <si>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</si>
  <si>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</si>
  <si>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</si>
  <si>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</si>
  <si>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</si>
  <si>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</si>
  <si>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</si>
  <si>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</si>
  <si>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</si>
  <si>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</si>
  <si>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</si>
  <si>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</si>
  <si>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</si>
  <si>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</si>
  <si>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</si>
  <si>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</si>
  <si>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</si>
  <si>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</si>
  <si>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</si>
  <si>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</si>
  <si>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</si>
  <si>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</si>
  <si>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</si>
  <si>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</si>
  <si>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</si>
  <si>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</si>
  <si>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</si>
  <si>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</si>
  <si>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</si>
  <si>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</si>
  <si>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</si>
  <si>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</si>
  <si>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</si>
  <si>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</si>
  <si>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</si>
  <si>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</si>
  <si>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</si>
  <si>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</si>
  <si>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</si>
  <si>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</si>
  <si>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</si>
  <si>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</si>
  <si>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</si>
  <si>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</si>
  <si>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</si>
  <si>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</si>
  <si>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</si>
  <si>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</si>
  <si>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</si>
  <si>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</si>
  <si>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</si>
  <si>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</si>
  <si>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</si>
  <si>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</si>
  <si>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</si>
  <si>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</si>
  <si>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</si>
  <si>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</si>
  <si>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</si>
  <si>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</si>
  <si>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</si>
  <si>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</si>
  <si>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</si>
  <si>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</si>
  <si>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</si>
  <si>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</si>
  <si>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</si>
  <si>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</si>
  <si>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</si>
  <si>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</si>
  <si>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</si>
  <si>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</si>
  <si>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</si>
  <si>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</si>
  <si>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</si>
  <si>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</si>
  <si>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</si>
  <si>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</si>
  <si>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</si>
  <si>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</si>
  <si>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</si>
  <si>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</si>
  <si>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</si>
  <si>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</si>
  <si>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</si>
  <si>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</si>
  <si>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</si>
  <si>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</si>
  <si>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</si>
  <si>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</si>
  <si>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</si>
  <si>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</si>
  <si>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</si>
  <si>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</si>
  <si>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</si>
  <si>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</si>
  <si>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</si>
  <si>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</si>
  <si>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</si>
  <si>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</si>
  <si>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</si>
  <si>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</si>
  <si>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</si>
  <si>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</si>
  <si>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</si>
  <si>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</si>
  <si>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</si>
  <si>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</si>
  <si>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</si>
  <si>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</si>
  <si>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</si>
  <si>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</si>
  <si>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</si>
  <si>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</si>
  <si>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</si>
  <si>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</si>
  <si>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</si>
  <si>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</si>
  <si>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</si>
  <si>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</si>
  <si>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</si>
  <si>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</si>
  <si>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</si>
  <si>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</si>
  <si>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</si>
  <si>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</si>
  <si>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</si>
  <si>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</si>
  <si>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</si>
  <si>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</si>
  <si>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</si>
  <si>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</si>
  <si>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</si>
  <si>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</si>
  <si>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</si>
  <si>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</si>
  <si>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</si>
  <si>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</si>
  <si>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</si>
  <si>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</si>
  <si>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</si>
  <si>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</si>
  <si>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</si>
  <si>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</si>
  <si>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</si>
  <si>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</si>
  <si>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</si>
  <si>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</si>
  <si>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</si>
  <si>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</si>
  <si>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</si>
  <si>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</si>
  <si>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</si>
  <si>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</si>
  <si>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</si>
  <si>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</si>
  <si>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</si>
  <si>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</si>
  <si>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</si>
  <si>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</si>
  <si>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</si>
  <si>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</si>
  <si>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</si>
  <si>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</si>
  <si>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</si>
  <si>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</si>
  <si>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</si>
  <si>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</si>
  <si>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</si>
  <si>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</si>
  <si>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</si>
  <si>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</si>
  <si>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</si>
  <si>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</si>
  <si>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</si>
  <si>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</si>
  <si>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</si>
  <si>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</si>
  <si>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</si>
  <si>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</si>
  <si>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</si>
  <si>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</si>
  <si>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</si>
  <si>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</si>
  <si>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</si>
  <si>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</si>
  <si>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</si>
  <si>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</si>
  <si>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</si>
  <si>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</si>
  <si>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</si>
  <si>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</si>
  <si>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</si>
  <si>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</si>
  <si>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</si>
  <si>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</si>
  <si>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</si>
  <si>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</si>
  <si>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</si>
  <si>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</si>
  <si>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</si>
  <si>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</si>
  <si>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</si>
  <si>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</si>
  <si>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</si>
  <si>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</si>
  <si>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</si>
  <si>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</si>
  <si>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</si>
  <si>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</si>
  <si>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</si>
  <si>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</si>
  <si>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</si>
  <si>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</si>
  <si>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</si>
  <si>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</si>
  <si>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</si>
  <si>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</si>
  <si>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</si>
  <si>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</si>
  <si>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</si>
  <si>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</si>
  <si>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</si>
  <si>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</si>
  <si>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</si>
  <si>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</si>
  <si>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</si>
  <si>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</si>
  <si>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</si>
  <si>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</si>
  <si>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</si>
  <si>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</si>
  <si>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</si>
  <si>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</si>
  <si>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</si>
  <si>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</si>
  <si>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</si>
  <si>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</si>
  <si>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</si>
  <si>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</si>
  <si>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</si>
  <si>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</si>
  <si>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</si>
  <si>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</si>
  <si>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</si>
  <si>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</si>
  <si>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</si>
  <si>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</si>
  <si>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</si>
  <si>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</si>
  <si>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</si>
  <si>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</si>
  <si>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</si>
  <si>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</si>
  <si>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</si>
  <si>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</si>
  <si>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</si>
  <si>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</si>
  <si>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</si>
  <si>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</si>
  <si>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</si>
  <si>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</si>
  <si>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</si>
  <si>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</si>
  <si>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</si>
  <si>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</si>
  <si>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</si>
  <si>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</si>
  <si>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</si>
  <si>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</si>
  <si>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</si>
  <si>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</si>
  <si>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</si>
  <si>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</si>
  <si>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</si>
  <si>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</si>
  <si>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</si>
  <si>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</si>
  <si>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</si>
  <si>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</si>
  <si>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</si>
  <si>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</si>
  <si>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</si>
  <si>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</si>
  <si>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</si>
  <si>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</si>
  <si>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</si>
  <si>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</si>
  <si>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</si>
  <si>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</si>
  <si>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</si>
  <si>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</si>
  <si>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</si>
  <si>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</si>
  <si>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</si>
  <si>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</si>
  <si>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</si>
  <si>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</si>
  <si>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</si>
  <si>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</si>
  <si>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</si>
  <si>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</si>
  <si>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</si>
  <si>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</si>
  <si>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</si>
  <si>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</si>
  <si>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</si>
  <si>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</si>
  <si>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</si>
  <si>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</si>
  <si>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</si>
  <si>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</si>
  <si>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</si>
  <si>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</si>
  <si>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</si>
  <si>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</si>
  <si>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</si>
  <si>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</si>
  <si>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</si>
  <si>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</si>
  <si>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</si>
  <si>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</si>
  <si>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</si>
  <si>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</si>
  <si>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</si>
  <si>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</si>
  <si>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</si>
  <si>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</si>
  <si>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</si>
  <si>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</si>
  <si>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</si>
  <si>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</si>
  <si>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</si>
  <si>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</si>
  <si>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</si>
  <si>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</si>
  <si>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</si>
  <si>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</si>
  <si>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</si>
  <si>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</si>
  <si>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</si>
  <si>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</si>
  <si>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</si>
  <si>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</si>
  <si>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</si>
  <si>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</si>
  <si>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</si>
  <si>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</si>
  <si>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</si>
  <si>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</si>
  <si>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</si>
  <si>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</si>
  <si>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</si>
  <si>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</si>
  <si>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</si>
  <si>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</si>
  <si>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</si>
  <si>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</si>
  <si>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</si>
  <si>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</si>
  <si>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</si>
  <si>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</si>
  <si>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</si>
  <si>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</si>
  <si>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</si>
  <si>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</si>
  <si>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</si>
  <si>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</si>
  <si>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</si>
  <si>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</si>
  <si>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</si>
  <si>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</si>
  <si>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</si>
  <si>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</si>
  <si>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</si>
  <si>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</si>
  <si>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</si>
  <si>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</si>
  <si>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</si>
  <si>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</si>
  <si>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</si>
  <si>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</si>
  <si>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</si>
  <si>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</si>
  <si>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</si>
  <si>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</si>
  <si>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</si>
  <si>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</si>
  <si>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</si>
  <si>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</si>
  <si>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</si>
  <si>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</si>
  <si>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</si>
  <si>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</si>
  <si>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</si>
  <si>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</si>
  <si>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</si>
  <si>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</si>
  <si>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</si>
  <si>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</si>
  <si>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</si>
  <si>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</si>
  <si>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</si>
  <si>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</si>
  <si>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</si>
  <si>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</si>
  <si>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</si>
  <si>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</si>
  <si>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</si>
  <si>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</si>
  <si>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</si>
  <si>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</si>
  <si>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</si>
  <si>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</si>
  <si>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</si>
  <si>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</si>
  <si>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</si>
  <si>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</si>
  <si>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</si>
  <si>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</si>
  <si>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</si>
  <si>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</si>
  <si>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</si>
  <si>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</si>
  <si>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</si>
  <si>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</si>
  <si>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</si>
  <si>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</si>
  <si>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</si>
  <si>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</si>
  <si>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</si>
  <si>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</si>
  <si>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</si>
  <si>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</si>
  <si>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</si>
  <si>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</si>
  <si>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</si>
  <si>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</si>
  <si>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</si>
  <si>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</si>
  <si>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</si>
  <si>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</si>
  <si>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</si>
  <si>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</si>
  <si>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</si>
  <si>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</si>
  <si>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</si>
  <si>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</si>
  <si>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</si>
  <si>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</si>
  <si>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</si>
  <si>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</si>
  <si>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</si>
  <si>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</si>
  <si>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</si>
  <si>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</si>
  <si>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</si>
  <si>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</si>
  <si>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</si>
  <si>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</si>
  <si>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</si>
  <si>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</si>
  <si>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</si>
  <si>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</si>
  <si>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</si>
  <si>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</si>
  <si>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</si>
  <si>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</si>
  <si>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</si>
  <si>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</si>
  <si>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</si>
  <si>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</si>
  <si>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</si>
  <si>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</si>
  <si>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</si>
  <si>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</si>
  <si>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</si>
  <si>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</si>
  <si>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</si>
  <si>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</si>
  <si>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</si>
  <si>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</si>
  <si>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</si>
  <si>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</si>
  <si>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</si>
  <si>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</si>
  <si>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</si>
  <si>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</si>
  <si>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</si>
  <si>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</si>
  <si>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</si>
  <si>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</si>
  <si>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</si>
  <si>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</si>
  <si>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</si>
  <si>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</si>
  <si>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</si>
  <si>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</si>
  <si>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</si>
  <si>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</si>
  <si>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</si>
  <si>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</si>
  <si>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</si>
  <si>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</si>
  <si>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</si>
  <si>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</si>
  <si>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</si>
  <si>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</si>
  <si>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</si>
  <si>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</si>
  <si>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</si>
  <si>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</si>
  <si>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</si>
  <si>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</si>
  <si>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</si>
  <si>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</si>
  <si>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</si>
  <si>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</si>
  <si>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</si>
  <si>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</si>
  <si>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</si>
  <si>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</si>
  <si>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</si>
  <si>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</si>
  <si>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</si>
  <si>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</si>
  <si>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</si>
  <si>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</si>
  <si>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</si>
  <si>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</si>
  <si>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</si>
  <si>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</si>
  <si>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</si>
  <si>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</si>
  <si>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</si>
  <si>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</si>
  <si>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</si>
  <si>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</si>
  <si>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</si>
  <si>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</si>
  <si>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</si>
  <si>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</si>
  <si>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</si>
  <si>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</si>
  <si>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</si>
  <si>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</si>
  <si>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</si>
  <si>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</si>
  <si>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</si>
  <si>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</si>
  <si>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</si>
  <si>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</si>
  <si>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</si>
  <si>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</si>
  <si>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</si>
  <si>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</si>
  <si>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</si>
  <si>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</si>
  <si>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</si>
  <si>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</si>
  <si>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</si>
  <si>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</si>
  <si>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</si>
  <si>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</si>
  <si>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</si>
  <si>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</si>
  <si>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</si>
  <si>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</si>
  <si>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</si>
  <si>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</si>
  <si>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</si>
  <si>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</si>
  <si>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</si>
  <si>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</si>
  <si>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</si>
  <si>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</si>
  <si>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</si>
  <si>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</si>
  <si>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</si>
  <si>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</si>
  <si>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</si>
  <si>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</si>
  <si>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</si>
  <si>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</si>
  <si>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</si>
  <si>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</si>
  <si>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</si>
  <si>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</si>
  <si>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</si>
  <si>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</si>
  <si>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</si>
  <si>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</si>
  <si>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</si>
  <si>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</si>
  <si>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</si>
  <si>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</si>
  <si>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</si>
  <si>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</si>
  <si>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</si>
  <si>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</si>
  <si>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</si>
  <si>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</si>
  <si>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</si>
  <si>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</si>
  <si>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</si>
  <si>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</si>
  <si>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</si>
  <si>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</si>
  <si>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</si>
  <si>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</si>
  <si>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</si>
  <si>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</si>
  <si>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</si>
  <si>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</si>
  <si>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</si>
  <si>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</si>
  <si>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</si>
  <si>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</si>
  <si>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</si>
  <si>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</si>
  <si>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</si>
  <si>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</si>
  <si>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</si>
  <si>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</si>
  <si>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</si>
  <si>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</si>
  <si>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</si>
  <si>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</si>
  <si>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</si>
  <si>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</si>
  <si>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</si>
  <si>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</si>
  <si>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</si>
  <si>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</si>
  <si>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</si>
  <si>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</si>
  <si>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</si>
  <si>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</si>
  <si>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</si>
  <si>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</si>
  <si>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</si>
  <si>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</si>
  <si>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</si>
  <si>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</si>
  <si>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</si>
  <si>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</si>
  <si>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</si>
  <si>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</si>
  <si>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</si>
  <si>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</si>
  <si>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</si>
  <si>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</si>
  <si>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</si>
  <si>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</si>
  <si>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</si>
  <si>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</si>
  <si>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</si>
  <si>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</si>
  <si>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</si>
  <si>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</si>
  <si>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</si>
  <si>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</si>
  <si>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</si>
  <si>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</si>
  <si>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</si>
  <si>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</si>
  <si>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</si>
  <si>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</si>
  <si>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</si>
  <si>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</si>
  <si>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</si>
  <si>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</si>
  <si>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</si>
  <si>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</si>
  <si>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</si>
  <si>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</si>
  <si>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</si>
  <si>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</si>
  <si>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</si>
  <si>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</si>
  <si>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</si>
  <si>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</si>
  <si>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</si>
  <si>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</si>
  <si>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</si>
  <si>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</si>
  <si>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</si>
  <si>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</si>
  <si>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</si>
  <si>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</si>
  <si>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</si>
  <si>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</si>
  <si>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</si>
  <si>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</si>
  <si>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</si>
  <si>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</si>
  <si>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</si>
  <si>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</si>
  <si>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</si>
  <si>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</si>
  <si>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</si>
  <si>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</si>
  <si>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</si>
  <si>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</si>
  <si>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</si>
  <si>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</si>
  <si>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</si>
  <si>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</si>
  <si>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</si>
  <si>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</si>
  <si>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</si>
  <si>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</si>
  <si>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</si>
  <si>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</si>
  <si>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</si>
  <si>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</si>
  <si>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</si>
  <si>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</si>
  <si>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</si>
  <si>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</si>
  <si>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</si>
  <si>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</si>
  <si>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</si>
  <si>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</si>
  <si>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</si>
  <si>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</si>
  <si>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</si>
  <si>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</si>
  <si>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</si>
  <si>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</si>
  <si>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</si>
  <si>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</si>
  <si>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</si>
  <si>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</si>
  <si>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</si>
  <si>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</si>
  <si>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</si>
  <si>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</si>
  <si>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</si>
  <si>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</si>
  <si>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</si>
  <si>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</si>
  <si>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</si>
  <si>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</si>
  <si>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</si>
  <si>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</si>
  <si>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</si>
  <si>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</si>
  <si>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</si>
  <si>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</si>
  <si>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</si>
  <si>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</si>
  <si>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</si>
  <si>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</si>
  <si>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</si>
  <si>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</si>
  <si>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</si>
  <si>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</si>
  <si>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</si>
  <si>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</si>
  <si>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</si>
  <si>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</si>
  <si>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</si>
  <si>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</si>
  <si>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</si>
  <si>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</si>
  <si>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</si>
  <si>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</si>
  <si>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</si>
  <si>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</si>
  <si>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</si>
  <si>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</si>
  <si>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</si>
  <si>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</si>
  <si>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</si>
  <si>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</si>
  <si>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</si>
  <si>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</si>
  <si>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</si>
  <si>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</si>
  <si>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</si>
  <si>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</si>
  <si>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</si>
  <si>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</si>
  <si>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</si>
  <si>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</si>
  <si>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</si>
  <si>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</si>
  <si>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</si>
  <si>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</si>
  <si>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</si>
  <si>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</si>
  <si>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</si>
  <si>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</si>
  <si>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</si>
  <si>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</si>
  <si>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</si>
  <si>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</si>
  <si>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</si>
  <si>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</si>
  <si>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</si>
  <si>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</si>
  <si>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</si>
  <si>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</si>
  <si>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</si>
  <si>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</si>
  <si>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</si>
  <si>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</si>
  <si>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</si>
  <si>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</si>
  <si>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</si>
  <si>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</si>
  <si>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</si>
  <si>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</si>
  <si>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</si>
  <si>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</si>
  <si>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</si>
  <si>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</si>
  <si>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</si>
  <si>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</si>
  <si>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</si>
  <si>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</si>
  <si>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</si>
  <si>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</si>
  <si>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</si>
  <si>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</si>
  <si>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</si>
  <si>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</si>
  <si>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</si>
  <si>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</si>
  <si>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</si>
  <si>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</si>
  <si>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</si>
  <si>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</si>
  <si>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</si>
  <si>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</si>
  <si>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</si>
  <si>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</si>
  <si>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</si>
  <si>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</si>
  <si>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</si>
  <si>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</si>
  <si>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</si>
  <si>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</si>
  <si>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</si>
  <si>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</si>
  <si>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</si>
  <si>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</si>
  <si>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</si>
  <si>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</si>
  <si>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</si>
  <si>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</si>
  <si>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</si>
  <si>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</si>
  <si>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</si>
  <si>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</si>
  <si>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</si>
  <si>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</si>
  <si>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</si>
  <si>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</si>
  <si>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</si>
  <si>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</si>
  <si>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</si>
  <si>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</si>
  <si>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</si>
  <si>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</si>
  <si>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</si>
  <si>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</si>
  <si>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</si>
  <si>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</si>
  <si>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</si>
  <si>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</si>
  <si>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</si>
  <si>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</si>
  <si>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</si>
  <si>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</si>
  <si>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</si>
  <si>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</si>
  <si>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</si>
  <si>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</si>
  <si>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</si>
  <si>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</si>
  <si>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</si>
  <si>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</si>
  <si>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</si>
  <si>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</si>
  <si>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</si>
  <si>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</si>
  <si>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</si>
  <si>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</si>
  <si>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</si>
  <si>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</si>
  <si>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</si>
  <si>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</si>
  <si>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</si>
  <si>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</si>
  <si>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</si>
  <si>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</si>
  <si>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</si>
  <si>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</si>
  <si>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</si>
  <si>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</si>
  <si>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</si>
  <si>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</si>
  <si>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</si>
  <si>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</si>
  <si>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</si>
  <si>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</si>
  <si>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</si>
  <si>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</si>
  <si>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</si>
  <si>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</si>
  <si>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</si>
  <si>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</si>
  <si>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</si>
  <si>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</si>
  <si>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</si>
  <si>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</si>
  <si>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</si>
  <si>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</si>
  <si>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</si>
  <si>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</si>
  <si>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</si>
  <si>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</si>
  <si>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</si>
  <si>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</si>
  <si>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</si>
  <si>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</si>
  <si>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</si>
  <si>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</si>
  <si>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</si>
  <si>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</si>
  <si>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</si>
  <si>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</si>
  <si>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</si>
  <si>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</si>
  <si>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</si>
  <si>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</si>
  <si>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</si>
  <si>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</si>
  <si>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</si>
  <si>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</si>
  <si>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</si>
  <si>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</si>
  <si>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</si>
  <si>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</si>
  <si>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</si>
  <si>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</si>
  <si>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</si>
  <si>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</si>
  <si>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</si>
  <si>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</si>
  <si>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</si>
  <si>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</si>
  <si>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</si>
  <si>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</si>
  <si>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</si>
  <si>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</si>
  <si>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</si>
  <si>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</si>
  <si>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</si>
  <si>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</si>
  <si>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</si>
  <si>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</si>
  <si>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</si>
  <si>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</si>
  <si>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</si>
  <si>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</si>
  <si>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</si>
  <si>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</si>
  <si>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</si>
  <si>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</si>
  <si>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</si>
  <si>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</si>
  <si>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</si>
  <si>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</si>
  <si>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</si>
  <si>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</si>
  <si>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</si>
  <si>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</si>
  <si>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</si>
  <si>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</si>
  <si>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</si>
  <si>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</si>
  <si>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</si>
  <si>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</si>
  <si>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</si>
  <si>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</si>
  <si>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</si>
  <si>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</si>
  <si>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</si>
  <si>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</si>
  <si>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</si>
  <si>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</si>
  <si>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</si>
  <si>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</si>
  <si>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</si>
  <si>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</si>
  <si>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</si>
  <si>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</si>
  <si>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</si>
  <si>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</si>
  <si>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</si>
  <si>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</si>
  <si>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</si>
  <si>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</si>
  <si>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</si>
  <si>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</si>
  <si>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</si>
  <si>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</si>
  <si>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</si>
  <si>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</si>
  <si>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</si>
  <si>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</si>
  <si>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</si>
  <si>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</si>
  <si>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</si>
  <si>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</si>
  <si>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</si>
  <si>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</si>
  <si>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</si>
  <si>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</si>
  <si>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</si>
  <si>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</si>
  <si>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</si>
  <si>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</si>
  <si>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</si>
  <si>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</si>
  <si>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</si>
  <si>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</si>
  <si>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</si>
  <si>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</si>
  <si>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</si>
  <si>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</si>
  <si>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</si>
  <si>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</si>
  <si>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</si>
  <si>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</si>
  <si>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</si>
  <si>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</si>
  <si>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</si>
  <si>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</si>
  <si>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</si>
  <si>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</si>
  <si>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</si>
  <si>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</si>
  <si>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</si>
  <si>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</si>
  <si>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</si>
  <si>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</si>
  <si>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</si>
  <si>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</si>
  <si>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</si>
  <si>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</si>
  <si>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</si>
  <si>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</si>
  <si>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</si>
  <si>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</si>
  <si>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</si>
  <si>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</si>
  <si>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</si>
  <si>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</si>
  <si>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</si>
  <si>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</si>
  <si>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</si>
  <si>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</si>
  <si>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</si>
  <si>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</si>
  <si>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</si>
  <si>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</si>
  <si>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</si>
  <si>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</si>
  <si>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</si>
  <si>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</si>
  <si>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</si>
  <si>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</si>
  <si>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</si>
  <si>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</si>
  <si>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</si>
  <si>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</si>
  <si>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</si>
  <si>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</si>
  <si>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</si>
  <si>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</si>
  <si>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</si>
  <si>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</si>
  <si>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</si>
  <si>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</si>
  <si>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</si>
  <si>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</si>
  <si>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</si>
  <si>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</si>
  <si>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</si>
  <si>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</si>
  <si>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</si>
  <si>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</si>
  <si>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</si>
  <si>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</si>
  <si>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</si>
  <si>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</si>
  <si>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</si>
  <si>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</si>
  <si>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</si>
  <si>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</si>
  <si>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</si>
  <si>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</si>
  <si>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</si>
  <si>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</si>
  <si>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</si>
  <si>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</si>
  <si>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</si>
  <si>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</si>
  <si>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</si>
  <si>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</si>
  <si>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</si>
  <si>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</si>
  <si>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</si>
  <si>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</si>
  <si>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</si>
  <si>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</si>
  <si>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</si>
  <si>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</si>
  <si>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</si>
  <si>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</si>
  <si>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</si>
  <si>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</si>
  <si>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</si>
  <si>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</si>
  <si>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</si>
  <si>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</si>
  <si>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</si>
  <si>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</si>
  <si>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</si>
  <si>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</si>
  <si>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</si>
  <si>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</si>
  <si>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</si>
  <si>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</si>
  <si>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</si>
  <si>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</si>
  <si>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</si>
  <si>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</si>
  <si>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</si>
  <si>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</si>
  <si>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</si>
  <si>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</si>
  <si>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</si>
  <si>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</si>
  <si>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</si>
  <si>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</si>
  <si>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</si>
  <si>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</si>
  <si>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</si>
  <si>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</si>
  <si>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</si>
  <si>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</si>
  <si>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</si>
  <si>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</si>
  <si>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</si>
  <si>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</si>
  <si>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</si>
  <si>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</si>
  <si>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</si>
  <si>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</si>
  <si>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</si>
  <si>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</si>
  <si>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</si>
  <si>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</si>
  <si>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</si>
  <si>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</si>
  <si>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</si>
  <si>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</si>
  <si>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</si>
  <si>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</si>
  <si>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</si>
  <si>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</si>
  <si>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</si>
  <si>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</si>
  <si>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</si>
  <si>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</si>
  <si>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</si>
  <si>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</si>
  <si>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</si>
  <si>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</si>
  <si>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</si>
  <si>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</si>
  <si>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</si>
  <si>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</si>
  <si>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</si>
  <si>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</si>
  <si>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</si>
  <si>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</si>
  <si>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</si>
  <si>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</si>
  <si>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</si>
  <si>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</si>
  <si>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</si>
  <si>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</si>
  <si>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</si>
  <si>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</si>
  <si>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</si>
  <si>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</si>
  <si>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</si>
  <si>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</si>
  <si>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</si>
  <si>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</si>
  <si>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</si>
  <si>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</si>
  <si>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</si>
  <si>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</si>
  <si>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</si>
  <si>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</si>
  <si>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</si>
  <si>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</si>
  <si>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</si>
  <si>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</si>
  <si>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</si>
  <si>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</si>
  <si>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</si>
  <si>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</si>
  <si>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</si>
  <si>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</si>
  <si>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</si>
  <si>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</si>
  <si>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</si>
  <si>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</si>
  <si>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</si>
  <si>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</si>
  <si>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</si>
  <si>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</si>
  <si>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</si>
  <si>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</si>
  <si>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</si>
  <si>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</si>
  <si>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</si>
  <si>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</si>
  <si>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</si>
  <si>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</si>
  <si>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</si>
  <si>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</si>
  <si>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</si>
  <si>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</si>
  <si>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</si>
  <si>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</si>
  <si>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</si>
  <si>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</si>
  <si>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</si>
  <si>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</si>
  <si>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</si>
  <si>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</si>
  <si>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</si>
  <si>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</si>
  <si>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</si>
  <si>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</si>
  <si>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</si>
  <si>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</si>
  <si>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</si>
  <si>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</si>
  <si>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</si>
  <si>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</si>
  <si>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</si>
  <si>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</si>
  <si>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</si>
  <si>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</si>
  <si>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</si>
  <si>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</si>
  <si>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</si>
  <si>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</si>
  <si>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</si>
  <si>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</si>
  <si>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</si>
  <si>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</si>
  <si>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</si>
  <si>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</si>
  <si>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</si>
  <si>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</si>
  <si>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</si>
  <si>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</si>
  <si>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</si>
  <si>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</si>
  <si>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</si>
  <si>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</si>
  <si>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</si>
  <si>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</si>
  <si>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</si>
  <si>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</si>
  <si>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</si>
  <si>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</si>
  <si>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</si>
  <si>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</si>
  <si>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</si>
  <si>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</si>
  <si>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</si>
  <si>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</si>
  <si>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</si>
  <si>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</si>
  <si>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</si>
  <si>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</si>
  <si>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</si>
  <si>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</si>
  <si>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</si>
  <si>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</si>
  <si>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</si>
  <si>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</si>
  <si>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</si>
  <si>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</si>
  <si>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</si>
  <si>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</si>
  <si>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</si>
  <si>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</si>
  <si>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</si>
  <si>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</si>
  <si>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</si>
  <si>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</si>
  <si>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</si>
  <si>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</si>
  <si>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</si>
  <si>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</si>
  <si>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</si>
  <si>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</si>
  <si>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</si>
  <si>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</si>
  <si>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</si>
  <si>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</si>
  <si>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</si>
  <si>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</si>
  <si>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</si>
  <si>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</si>
  <si>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</si>
  <si>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</si>
  <si>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</si>
  <si>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</si>
  <si>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</si>
  <si>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</si>
  <si>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</si>
  <si>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</si>
  <si>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</si>
  <si>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</si>
  <si>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</si>
  <si>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</si>
  <si>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</si>
  <si>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</si>
  <si>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</si>
  <si>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</si>
  <si>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</si>
  <si>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</si>
  <si>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</si>
  <si>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</si>
  <si>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</si>
  <si>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</si>
  <si>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</si>
  <si>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</si>
  <si>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</si>
  <si>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</si>
  <si>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</si>
  <si>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</si>
  <si>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</si>
  <si>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</si>
  <si>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</si>
  <si>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</si>
  <si>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</si>
  <si>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</si>
  <si>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</si>
  <si>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</si>
  <si>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</si>
  <si>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</si>
  <si>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</si>
  <si>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</si>
  <si>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</si>
  <si>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</si>
  <si>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</si>
  <si>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</si>
  <si>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</si>
  <si>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</si>
  <si>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</si>
  <si>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</si>
  <si>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</si>
  <si>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</si>
  <si>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</si>
  <si>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</si>
  <si>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</si>
  <si>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</si>
  <si>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</si>
  <si>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</si>
  <si>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</si>
  <si>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</si>
  <si>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</si>
  <si>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</si>
  <si>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</si>
  <si>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</si>
  <si>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</si>
  <si>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</si>
  <si>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</si>
  <si>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</si>
  <si>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</si>
  <si>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</si>
  <si>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</si>
  <si>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</si>
  <si>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</si>
  <si>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</si>
  <si>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</si>
  <si>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</si>
  <si>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</si>
  <si>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</si>
  <si>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</si>
  <si>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</si>
  <si>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</si>
  <si>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</si>
  <si>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</si>
  <si>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</si>
  <si>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</si>
  <si>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</si>
  <si>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</si>
  <si>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</si>
  <si>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</si>
  <si>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</si>
  <si>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</si>
  <si>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</si>
  <si>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</si>
  <si>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</si>
  <si>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</si>
  <si>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</si>
  <si>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</si>
  <si>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</si>
  <si>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</si>
  <si>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</si>
  <si>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</si>
  <si>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</si>
  <si>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</si>
  <si>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</si>
  <si>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</si>
  <si>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</si>
  <si>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</si>
  <si>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</si>
  <si>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</si>
  <si>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</si>
  <si>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</si>
  <si>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</si>
  <si>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</si>
  <si>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</si>
  <si>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</si>
  <si>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</si>
  <si>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</si>
  <si>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</si>
  <si>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</si>
  <si>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</si>
  <si>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</si>
  <si>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</si>
  <si>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</si>
  <si>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</si>
  <si>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</si>
  <si>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</si>
  <si>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</si>
  <si>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</si>
  <si>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</si>
  <si>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</si>
  <si>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</si>
  <si>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</si>
  <si>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</si>
  <si>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</si>
  <si>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</si>
  <si>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</si>
  <si>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</si>
  <si>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</si>
  <si>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</si>
  <si>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</si>
  <si>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</si>
  <si>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</si>
  <si>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</si>
  <si>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</si>
  <si>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</si>
  <si>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</si>
  <si>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</si>
  <si>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</si>
  <si>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</si>
  <si>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</si>
  <si>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</si>
  <si>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</si>
  <si>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</si>
  <si>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</si>
  <si>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</si>
  <si>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</si>
  <si>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</si>
  <si>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</si>
  <si>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</si>
  <si>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</si>
  <si>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</si>
  <si>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</si>
  <si>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</si>
  <si>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</si>
  <si>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</si>
  <si>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</si>
  <si>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</si>
  <si>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</si>
  <si>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</si>
  <si>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</si>
  <si>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</si>
  <si>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</si>
  <si>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</si>
  <si>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</si>
  <si>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</si>
  <si>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</si>
  <si>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</si>
  <si>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</si>
  <si>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</si>
  <si>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</si>
  <si>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</si>
  <si>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</si>
  <si>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</si>
  <si>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</si>
  <si>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</si>
  <si>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</si>
  <si>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</si>
  <si>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</si>
  <si>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</si>
  <si>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</si>
  <si>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</si>
  <si>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</si>
  <si>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</si>
  <si>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</si>
  <si>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</si>
  <si>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</si>
  <si>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</si>
  <si>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</si>
  <si>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</si>
  <si>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</si>
  <si>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</si>
  <si>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</si>
  <si>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</si>
  <si>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</si>
  <si>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</si>
  <si>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</si>
  <si>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</si>
  <si>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</si>
  <si>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</si>
  <si>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</si>
  <si>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</si>
  <si>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</si>
  <si>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</si>
  <si>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</si>
  <si>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</si>
  <si>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</si>
  <si>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</si>
  <si>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</si>
  <si>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</si>
  <si>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</si>
  <si>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</si>
  <si>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</si>
  <si>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</si>
  <si>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</si>
  <si>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</si>
  <si>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</si>
  <si>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</si>
  <si>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</si>
  <si>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</si>
  <si>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</si>
  <si>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</si>
  <si>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</si>
  <si>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</si>
  <si>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</si>
  <si>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</si>
  <si>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</si>
  <si>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</si>
  <si>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</si>
  <si>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</si>
  <si>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</si>
  <si>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</si>
  <si>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</si>
  <si>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</si>
  <si>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</si>
  <si>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</si>
  <si>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</si>
  <si>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</si>
  <si>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</si>
  <si>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</si>
  <si>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</si>
  <si>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</si>
  <si>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</si>
  <si>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</si>
  <si>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</si>
  <si>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</si>
  <si>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</si>
  <si>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</si>
  <si>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</si>
  <si>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</si>
  <si>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</si>
  <si>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</si>
  <si>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</si>
  <si>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</si>
  <si>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</si>
  <si>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</si>
  <si>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</si>
  <si>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</si>
  <si>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</si>
  <si>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</si>
  <si>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</si>
  <si>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</si>
  <si>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</si>
  <si>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</si>
  <si>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</si>
  <si>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</si>
  <si>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</si>
  <si>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</si>
  <si>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</si>
  <si>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</si>
  <si>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</si>
  <si>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</si>
  <si>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</si>
  <si>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</si>
  <si>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</si>
  <si>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</si>
  <si>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</si>
  <si>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</si>
  <si>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</si>
  <si>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</si>
  <si>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</si>
  <si>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</si>
  <si>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</si>
  <si>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</si>
  <si>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</si>
  <si>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</si>
  <si>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</si>
  <si>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</si>
  <si>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</si>
  <si>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</si>
  <si>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</si>
  <si>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</si>
  <si>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</si>
  <si>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</si>
  <si>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</si>
  <si>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</si>
  <si>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</si>
  <si>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</si>
  <si>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</si>
  <si>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</si>
  <si>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</si>
  <si>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</si>
  <si>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</si>
  <si>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</si>
  <si>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</si>
  <si>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</si>
  <si>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</si>
  <si>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</si>
  <si>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</si>
  <si>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</si>
  <si>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</si>
  <si>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</si>
  <si>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</si>
  <si>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</si>
  <si>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</si>
  <si>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</si>
  <si>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</si>
  <si>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</si>
  <si>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</si>
  <si>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</si>
  <si>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</si>
  <si>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</si>
  <si>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</si>
  <si>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</si>
  <si>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</si>
  <si>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</si>
  <si>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</si>
  <si>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</si>
  <si>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</si>
  <si>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</si>
  <si>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</si>
  <si>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</si>
  <si>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</si>
  <si>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</si>
  <si>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</si>
  <si>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</si>
  <si>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</si>
  <si>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</si>
  <si>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</si>
  <si>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</si>
  <si>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</si>
  <si>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</si>
  <si>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</si>
  <si>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</si>
  <si>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</si>
  <si>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</si>
  <si>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</si>
  <si>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</si>
  <si>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</si>
  <si>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</si>
  <si>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</si>
  <si>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</si>
  <si>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</si>
  <si>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</si>
  <si>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</si>
  <si>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</si>
  <si>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</si>
  <si>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</si>
  <si>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</si>
  <si>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</si>
  <si>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</si>
  <si>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</si>
  <si>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</si>
  <si>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</si>
  <si>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</si>
  <si>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</si>
  <si>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</si>
  <si>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</si>
  <si>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</si>
  <si>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</si>
  <si>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</si>
  <si>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</si>
  <si>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</si>
  <si>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</si>
  <si>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</si>
  <si>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</si>
  <si>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</si>
  <si>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</si>
  <si>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</si>
  <si>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</si>
  <si>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</si>
  <si>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</si>
  <si>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</si>
  <si>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</si>
  <si>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</si>
  <si>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</si>
  <si>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</si>
  <si>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</si>
  <si>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</si>
  <si>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</si>
  <si>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</si>
  <si>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</si>
  <si>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</si>
  <si>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</si>
  <si>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</si>
  <si>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</si>
  <si>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</si>
  <si>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</si>
  <si>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</si>
  <si>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</si>
  <si>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</si>
  <si>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</si>
  <si>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</si>
  <si>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</si>
  <si>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</si>
  <si>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</si>
  <si>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</si>
  <si>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</si>
  <si>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</si>
  <si>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</si>
  <si>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</si>
  <si>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</si>
  <si>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</si>
  <si>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</si>
  <si>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</si>
  <si>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</si>
  <si>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</si>
  <si>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</si>
  <si>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</si>
  <si>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</si>
  <si>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</si>
  <si>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</si>
  <si>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</si>
  <si>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</si>
  <si>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</si>
  <si>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</si>
  <si>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</si>
  <si>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</si>
  <si>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</si>
  <si>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</si>
  <si>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</si>
  <si>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</si>
  <si>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</si>
  <si>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</si>
  <si>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</si>
  <si>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</si>
  <si>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</si>
  <si>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</si>
  <si>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</si>
  <si>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</si>
  <si>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</si>
  <si>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</si>
  <si>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</si>
  <si>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</si>
  <si>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</si>
  <si>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</si>
  <si>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</si>
  <si>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</si>
  <si>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</si>
  <si>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</si>
  <si>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</si>
  <si>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</si>
  <si>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</si>
  <si>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</si>
  <si>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</si>
  <si>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</si>
  <si>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</si>
  <si>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</si>
  <si>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</si>
  <si>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</si>
  <si>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</si>
  <si>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</si>
  <si>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</si>
  <si>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</si>
  <si>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</si>
  <si>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</si>
  <si>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</si>
  <si>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</si>
  <si>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</si>
  <si>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</si>
  <si>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</si>
  <si>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</si>
  <si>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</si>
  <si>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</si>
  <si>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</si>
  <si>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</si>
  <si>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</si>
  <si>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</si>
  <si>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</si>
  <si>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</si>
  <si>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</si>
  <si>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</si>
  <si>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</si>
  <si>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</si>
  <si>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</si>
  <si>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</si>
  <si>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</si>
  <si>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</si>
  <si>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</si>
  <si>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</si>
  <si>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</si>
  <si>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</si>
  <si>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</si>
  <si>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</si>
  <si>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</si>
  <si>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</si>
  <si>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</si>
  <si>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</si>
  <si>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</si>
  <si>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</si>
  <si>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</si>
  <si>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</si>
  <si>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</si>
  <si>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</si>
  <si>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</si>
  <si>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</si>
  <si>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</si>
  <si>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</si>
  <si>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</si>
  <si>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</si>
  <si>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</si>
  <si>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</si>
  <si>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</si>
  <si>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</si>
  <si>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</si>
  <si>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</si>
  <si>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</si>
  <si>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</si>
  <si>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</si>
  <si>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</si>
  <si>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</si>
  <si>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</si>
  <si>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</si>
  <si>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</si>
  <si>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</si>
  <si>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</si>
  <si>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</si>
  <si>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</si>
  <si>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</si>
  <si>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</si>
  <si>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</si>
  <si>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</si>
  <si>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</si>
  <si>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</si>
  <si>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</si>
  <si>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</si>
  <si>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</si>
  <si>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</si>
  <si>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</si>
  <si>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</si>
  <si>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</si>
  <si>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</si>
  <si>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</si>
  <si>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</si>
  <si>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</si>
  <si>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</si>
  <si>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</si>
  <si>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</si>
  <si>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</si>
  <si>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</si>
  <si>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</si>
  <si>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</si>
  <si>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</si>
  <si>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</si>
  <si>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</si>
  <si>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</si>
  <si>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</si>
  <si>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</si>
  <si>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</si>
  <si>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</si>
  <si>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</si>
  <si>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</si>
  <si>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</si>
  <si>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</si>
  <si>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</si>
  <si>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</si>
  <si>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</si>
  <si>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</si>
  <si>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</si>
  <si>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</si>
  <si>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</si>
  <si>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</si>
  <si>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</si>
  <si>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</si>
  <si>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</si>
  <si>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</si>
  <si>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</si>
  <si>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</si>
  <si>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</si>
  <si>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</si>
  <si>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</si>
  <si>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</si>
  <si>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</si>
  <si>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</si>
  <si>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</si>
  <si>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</si>
  <si>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</si>
  <si>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</si>
  <si>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</si>
  <si>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</si>
  <si>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</si>
  <si>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</si>
  <si>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</si>
  <si>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</si>
  <si>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</si>
  <si>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</si>
  <si>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</si>
  <si>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</si>
  <si>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</si>
  <si>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</si>
  <si>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</si>
  <si>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</si>
  <si>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</si>
  <si>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</si>
  <si>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</si>
  <si>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</si>
  <si>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</si>
  <si>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</si>
  <si>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</si>
  <si>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</si>
  <si>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</si>
  <si>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</si>
  <si>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</si>
  <si>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</si>
  <si>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</si>
  <si>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</si>
  <si>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</si>
  <si>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</si>
  <si>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</si>
  <si>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</si>
  <si>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</si>
  <si>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</si>
  <si>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</si>
  <si>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</si>
  <si>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</si>
  <si>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</si>
  <si>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</si>
  <si>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</si>
  <si>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</si>
  <si>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</si>
  <si>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</si>
  <si>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</si>
  <si>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</si>
  <si>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</si>
  <si>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</si>
  <si>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</si>
  <si>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</si>
  <si>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</si>
  <si>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</si>
  <si>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</si>
  <si>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</si>
  <si>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</si>
  <si>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</si>
  <si>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</si>
  <si>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</si>
  <si>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</si>
  <si>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</si>
  <si>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</si>
  <si>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</si>
  <si>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</si>
  <si>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</si>
  <si>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</si>
  <si>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</si>
  <si>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</si>
  <si>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</si>
  <si>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</si>
  <si>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</si>
  <si>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</si>
  <si>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</si>
  <si>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</si>
  <si>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</si>
  <si>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</si>
  <si>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</si>
  <si>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</si>
  <si>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</si>
  <si>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</si>
  <si>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</si>
  <si>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</si>
  <si>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</si>
  <si>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</si>
  <si>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</si>
  <si>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</si>
  <si>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</si>
  <si>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</si>
  <si>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</si>
  <si>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</si>
  <si>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</si>
  <si>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</si>
  <si>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</si>
  <si>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</si>
  <si>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</si>
  <si>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</si>
  <si>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</si>
  <si>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</si>
  <si>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</si>
  <si>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</si>
  <si>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</si>
  <si>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</si>
  <si>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</si>
  <si>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</si>
  <si>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</si>
  <si>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</si>
  <si>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</si>
  <si>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</si>
  <si>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</si>
  <si>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</si>
  <si>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</si>
  <si>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</si>
  <si>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</si>
  <si>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</si>
  <si>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</si>
  <si>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</si>
  <si>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</si>
  <si>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</si>
  <si>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</si>
  <si>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</si>
  <si>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</si>
  <si>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</si>
  <si>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</si>
  <si>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</si>
  <si>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</si>
  <si>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</si>
  <si>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</si>
  <si>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</si>
  <si>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</si>
  <si>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</si>
  <si>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</si>
  <si>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</si>
  <si>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</si>
  <si>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</si>
  <si>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</si>
  <si>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</si>
  <si>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</si>
  <si>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</si>
  <si>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</si>
  <si>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</si>
  <si>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</si>
  <si>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</si>
  <si>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</si>
  <si>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</si>
  <si>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</si>
  <si>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</si>
  <si>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</si>
  <si>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</si>
  <si>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</si>
  <si>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</si>
  <si>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</si>
  <si>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</si>
  <si>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</si>
  <si>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</si>
  <si>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</si>
  <si>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</si>
  <si>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</si>
  <si>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</si>
  <si>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</si>
  <si>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</si>
  <si>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</si>
  <si>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</si>
  <si>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</si>
  <si>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</si>
  <si>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</si>
  <si>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</si>
  <si>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</si>
  <si>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</si>
  <si>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</si>
  <si>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</si>
  <si>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</si>
  <si>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</si>
  <si>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</si>
  <si>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</si>
  <si>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</si>
  <si>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</si>
  <si>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</si>
  <si>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</si>
  <si>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</si>
  <si>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</si>
  <si>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</si>
  <si>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</si>
  <si>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</si>
  <si>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</si>
  <si>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</si>
  <si>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</si>
  <si>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</si>
  <si>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</si>
  <si>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</si>
  <si>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</si>
  <si>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</si>
  <si>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</si>
  <si>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</si>
  <si>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</si>
  <si>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</si>
  <si>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</si>
  <si>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</si>
  <si>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</si>
  <si>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</si>
  <si>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</si>
  <si>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</si>
  <si>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</si>
  <si>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</si>
  <si>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</si>
  <si>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</si>
  <si>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</si>
  <si>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</si>
  <si>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</si>
  <si>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</si>
  <si>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</si>
  <si>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</si>
  <si>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</si>
  <si>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</si>
  <si>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</si>
  <si>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</si>
  <si>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</si>
  <si>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</si>
  <si>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</si>
  <si>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</si>
  <si>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</si>
  <si>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</si>
  <si>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</si>
  <si>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</si>
  <si>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</si>
  <si>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</si>
  <si>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</si>
  <si>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</si>
  <si>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</si>
  <si>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</si>
  <si>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</si>
  <si>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</si>
  <si>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</si>
  <si>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</si>
  <si>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</si>
  <si>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</si>
  <si>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</si>
  <si>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</si>
  <si>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</si>
  <si>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</si>
  <si>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</si>
  <si>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</si>
  <si>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</si>
  <si>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</si>
  <si>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</si>
  <si>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</si>
  <si>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</si>
  <si>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</si>
  <si>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</si>
  <si>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</si>
  <si>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</si>
  <si>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</si>
  <si>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</si>
  <si>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</si>
  <si>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</si>
  <si>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</si>
  <si>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</si>
  <si>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</si>
  <si>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</si>
  <si>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</si>
  <si>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</si>
  <si>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</si>
  <si>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</si>
  <si>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</si>
  <si>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</si>
  <si>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</si>
  <si>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</si>
  <si>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</si>
  <si>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</si>
  <si>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</si>
  <si>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</si>
  <si>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</si>
  <si>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</si>
  <si>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</si>
  <si>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</si>
  <si>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</si>
  <si>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</si>
  <si>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</si>
  <si>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</si>
  <si>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</si>
  <si>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</si>
  <si>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</si>
  <si>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</si>
  <si>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</si>
  <si>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</si>
  <si>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</si>
  <si>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</si>
  <si>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</si>
  <si>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</si>
  <si>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</si>
  <si>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</si>
  <si>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</si>
  <si>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</si>
  <si>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</si>
  <si>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</si>
  <si>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</si>
  <si>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</si>
  <si>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</si>
  <si>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</si>
  <si>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</si>
  <si>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</si>
  <si>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</si>
  <si>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</si>
  <si>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</si>
  <si>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</si>
  <si>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</si>
  <si>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</si>
  <si>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</si>
  <si>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</si>
  <si>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</si>
  <si>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</si>
  <si>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</si>
  <si>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</si>
  <si>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</si>
  <si>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</si>
  <si>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</si>
  <si>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</si>
  <si>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</si>
  <si>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</si>
  <si>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</si>
  <si>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</si>
  <si>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</si>
  <si>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</si>
  <si>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</si>
  <si>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</si>
  <si>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</si>
  <si>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</si>
  <si>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</si>
  <si>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</si>
  <si>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</si>
  <si>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</si>
  <si>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</si>
  <si>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</si>
  <si>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</si>
  <si>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</si>
  <si>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</si>
  <si>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</si>
  <si>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</si>
  <si>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</si>
  <si>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</si>
  <si>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</si>
  <si>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</si>
  <si>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</si>
  <si>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</si>
  <si>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</si>
  <si>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</si>
  <si>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</si>
  <si>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</si>
  <si>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</si>
  <si>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</si>
  <si>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</si>
  <si>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</si>
  <si>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</si>
  <si>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</si>
  <si>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</si>
  <si>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</si>
  <si>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</si>
  <si>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</si>
  <si>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</si>
  <si>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</si>
  <si>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</si>
  <si>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</si>
  <si>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</si>
  <si>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</si>
  <si>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</si>
  <si>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</si>
  <si>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</si>
  <si>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</si>
  <si>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</si>
  <si>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</si>
  <si>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</si>
  <si>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</si>
  <si>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</si>
  <si>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</si>
  <si>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</si>
  <si>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</si>
  <si>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</si>
  <si>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</si>
  <si>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</si>
  <si>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</si>
  <si>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</si>
  <si>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</si>
  <si>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</si>
  <si>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</si>
  <si>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</si>
  <si>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</si>
  <si>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</si>
  <si>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</si>
  <si>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</si>
  <si>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</si>
  <si>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</si>
  <si>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</si>
  <si>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</si>
  <si>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</si>
  <si>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</si>
  <si>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</si>
  <si>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</si>
  <si>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</si>
  <si>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</si>
  <si>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</si>
  <si>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</si>
  <si>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</si>
  <si>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</si>
  <si>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</si>
  <si>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</si>
  <si>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</si>
  <si>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</si>
  <si>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</si>
  <si>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</si>
  <si>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</si>
  <si>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</si>
  <si>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</si>
  <si>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</si>
  <si>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</si>
  <si>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</si>
  <si>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</si>
  <si>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</si>
  <si>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</si>
  <si>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</si>
  <si>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</si>
  <si>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</si>
  <si>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</si>
  <si>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</si>
  <si>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</si>
  <si>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</si>
  <si>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</si>
  <si>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</si>
  <si>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</si>
  <si>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</si>
  <si>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</si>
  <si>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</si>
  <si>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</si>
  <si>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</si>
  <si>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</si>
  <si>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</si>
  <si>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</si>
  <si>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</si>
  <si>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</si>
  <si>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</si>
  <si>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</si>
  <si>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</si>
  <si>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</si>
  <si>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</si>
  <si>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</si>
  <si>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</si>
  <si>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</si>
  <si>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</si>
  <si>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</si>
  <si>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</si>
  <si>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</si>
  <si>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</si>
  <si>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</si>
  <si>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</si>
  <si>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</si>
  <si>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</si>
  <si>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</si>
  <si>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</si>
  <si>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</si>
  <si>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</si>
  <si>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</si>
  <si>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</si>
  <si>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</si>
  <si>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</si>
  <si>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</si>
  <si>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</si>
  <si>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</si>
  <si>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</si>
  <si>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</si>
  <si>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</si>
  <si>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</si>
  <si>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</si>
  <si>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</si>
  <si>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</si>
  <si>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</si>
  <si>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</si>
  <si>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</si>
  <si>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</si>
  <si>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</si>
  <si>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</si>
  <si>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</si>
  <si>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</si>
  <si>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</si>
  <si>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</si>
  <si>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</si>
  <si>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</si>
  <si>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</si>
  <si>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</si>
  <si>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</si>
  <si>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</si>
  <si>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</si>
  <si>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</si>
  <si>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</si>
  <si>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</si>
  <si>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</si>
  <si>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</si>
  <si>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</si>
  <si>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</si>
  <si>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</si>
  <si>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</si>
  <si>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</si>
  <si>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</si>
  <si>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</si>
  <si>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</si>
  <si>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</si>
  <si>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</si>
  <si>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</si>
  <si>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</si>
  <si>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</si>
  <si>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</si>
  <si>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</si>
  <si>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</si>
  <si>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</si>
  <si>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</si>
  <si>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</si>
  <si>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</si>
  <si>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</si>
  <si>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</si>
  <si>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</si>
  <si>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</si>
  <si>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</si>
  <si>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</si>
  <si>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</si>
  <si>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</si>
  <si>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</si>
  <si>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</si>
  <si>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</si>
  <si>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</si>
  <si>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</si>
  <si>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</si>
  <si>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</si>
  <si>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</si>
  <si>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</si>
  <si>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</si>
  <si>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</si>
  <si>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</si>
  <si>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</si>
  <si>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</si>
  <si>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</si>
  <si>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</si>
  <si>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</si>
  <si>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</si>
  <si>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</si>
  <si>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</si>
  <si>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</si>
  <si>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</si>
  <si>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</si>
  <si>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</si>
  <si>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</si>
  <si>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</si>
  <si>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</si>
  <si>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</si>
  <si>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</si>
  <si>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</si>
  <si>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</si>
  <si>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</si>
  <si>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</si>
  <si>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</si>
  <si>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</si>
  <si>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</si>
  <si>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</si>
  <si>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</si>
  <si>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</si>
  <si>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</si>
  <si>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</si>
  <si>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</si>
  <si>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</si>
  <si>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</si>
  <si>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</si>
  <si>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</si>
  <si>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</si>
  <si>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</si>
  <si>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</si>
  <si>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</si>
  <si>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</si>
  <si>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</si>
  <si>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</si>
  <si>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</si>
  <si>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</si>
  <si>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</si>
  <si>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</si>
  <si>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</si>
  <si>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</si>
  <si>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</si>
  <si>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</si>
  <si>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</si>
  <si>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</si>
  <si>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</si>
  <si>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</si>
  <si>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</si>
  <si>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</si>
  <si>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</si>
  <si>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</si>
  <si>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</si>
  <si>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</si>
  <si>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</si>
  <si>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</si>
  <si>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</si>
  <si>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</si>
  <si>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</si>
  <si>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</si>
  <si>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</si>
  <si>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</si>
  <si>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</si>
  <si>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</si>
  <si>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</si>
  <si>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</si>
  <si>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</si>
  <si>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</si>
  <si>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</si>
  <si>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</si>
  <si>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</si>
  <si>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</si>
  <si>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</si>
  <si>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</si>
  <si>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</si>
  <si>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</si>
  <si>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</si>
  <si>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</si>
  <si>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</si>
  <si>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</si>
  <si>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</si>
  <si>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</si>
  <si>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</si>
  <si>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</si>
  <si>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</si>
  <si>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</si>
  <si>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</si>
  <si>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</si>
  <si>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</si>
  <si>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</si>
  <si>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</si>
  <si>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</si>
  <si>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</si>
  <si>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</si>
  <si>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</si>
  <si>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</si>
  <si>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</si>
  <si>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</si>
  <si>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</si>
  <si>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</si>
  <si>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</si>
  <si>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</si>
  <si>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</si>
  <si>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</si>
  <si>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</si>
  <si>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</si>
  <si>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</si>
  <si>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</si>
  <si>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</si>
  <si>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</si>
  <si>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</si>
  <si>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</si>
  <si>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</si>
  <si>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</si>
  <si>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</si>
  <si>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</si>
  <si>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</si>
  <si>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</si>
  <si>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</si>
  <si>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</si>
  <si>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</si>
  <si>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</si>
  <si>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</si>
  <si>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</si>
  <si>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</si>
  <si>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</si>
  <si>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</si>
  <si>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</si>
  <si>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</si>
  <si>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</si>
  <si>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</si>
  <si>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</si>
  <si>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</si>
  <si>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</si>
  <si>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</si>
  <si>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</si>
  <si>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</si>
  <si>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</si>
  <si>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</si>
  <si>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</si>
  <si>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</si>
  <si>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</si>
  <si>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</si>
  <si>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</si>
  <si>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</si>
  <si>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</si>
  <si>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</si>
  <si>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</si>
  <si>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</si>
  <si>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</si>
  <si>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</si>
  <si>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</si>
  <si>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</si>
  <si>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</si>
  <si>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</si>
  <si>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</si>
  <si>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</si>
  <si>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</si>
  <si>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</si>
  <si>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</si>
  <si>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</si>
  <si>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</si>
  <si>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</si>
  <si>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</si>
  <si>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</si>
  <si>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</si>
  <si>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</si>
  <si>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</si>
  <si>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</si>
  <si>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</si>
  <si>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</si>
  <si>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</si>
  <si>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</si>
  <si>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</si>
  <si>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</si>
  <si>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</si>
  <si>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</si>
  <si>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</si>
  <si>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</si>
  <si>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</si>
  <si>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</si>
  <si>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</si>
  <si>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</si>
  <si>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</si>
  <si>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</si>
  <si>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</si>
  <si>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</si>
  <si>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</si>
  <si>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</si>
  <si>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</si>
  <si>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</si>
  <si>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</si>
  <si>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</si>
  <si>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</si>
  <si>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</si>
  <si>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</si>
  <si>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</si>
  <si>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</si>
  <si>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</si>
  <si>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</si>
  <si>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</si>
  <si>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</si>
  <si>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</si>
  <si>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</si>
  <si>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</si>
  <si>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</si>
  <si>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</si>
  <si>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</si>
  <si>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</si>
  <si>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</si>
  <si>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</si>
  <si>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</si>
  <si>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</si>
  <si>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</si>
  <si>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</si>
  <si>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</si>
  <si>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</si>
  <si>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</si>
  <si>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</si>
  <si>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</si>
  <si>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</si>
  <si>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</si>
  <si>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</si>
  <si>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</si>
  <si>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</si>
  <si>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</si>
  <si>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</si>
  <si>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</si>
  <si>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</si>
  <si>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</si>
  <si>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</si>
  <si>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</si>
  <si>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</si>
  <si>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</si>
  <si>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</si>
  <si>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</si>
  <si>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</si>
  <si>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</si>
  <si>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</si>
  <si>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</si>
  <si>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</si>
  <si>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</si>
  <si>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</si>
  <si>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</si>
  <si>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</si>
  <si>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</si>
  <si>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</si>
  <si>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</si>
  <si>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</si>
  <si>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</si>
  <si>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</si>
  <si>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</si>
  <si>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</si>
  <si>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</si>
  <si>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</si>
  <si>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</si>
  <si>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</si>
  <si>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</si>
  <si>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</si>
  <si>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</si>
  <si>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</si>
  <si>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</si>
  <si>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</si>
  <si>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</si>
  <si>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</si>
  <si>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</si>
  <si>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</si>
  <si>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</si>
  <si>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</si>
  <si>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</si>
  <si>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</si>
  <si>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</si>
  <si>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</si>
  <si>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</si>
  <si>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</si>
  <si>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</si>
  <si>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</si>
  <si>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</si>
  <si>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</si>
  <si>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</si>
  <si>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</si>
  <si>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</si>
  <si>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</si>
  <si>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</si>
  <si>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</si>
  <si>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</si>
  <si>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</si>
  <si>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</si>
  <si>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</si>
  <si>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</si>
  <si>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</si>
  <si>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</si>
  <si>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</si>
  <si>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</si>
  <si>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</si>
  <si>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</si>
  <si>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</si>
  <si>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</si>
  <si>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</si>
  <si>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</si>
  <si>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</si>
  <si>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</si>
  <si>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</si>
  <si>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</si>
  <si>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</si>
  <si>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</si>
  <si>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</si>
  <si>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</si>
  <si>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</si>
  <si>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</si>
  <si>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</si>
  <si>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</si>
  <si>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</si>
  <si>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</si>
  <si>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</si>
  <si>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</si>
  <si>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</si>
  <si>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</si>
  <si>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</si>
  <si>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</si>
  <si>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</si>
  <si>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</si>
  <si>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</si>
  <si>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</si>
  <si>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</si>
  <si>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</si>
  <si>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</si>
  <si>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</si>
  <si>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</si>
  <si>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</si>
  <si>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</si>
  <si>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</si>
  <si>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</si>
  <si>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</si>
  <si>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</si>
  <si>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</si>
  <si>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</si>
  <si>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</si>
  <si>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</si>
  <si>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</si>
  <si>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</si>
  <si>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</si>
  <si>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</si>
  <si>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</si>
  <si>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</si>
  <si>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</si>
  <si>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</si>
  <si>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</si>
  <si>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</si>
  <si>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</si>
  <si>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</si>
  <si>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</si>
  <si>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</si>
  <si>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</si>
  <si>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</si>
  <si>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</si>
  <si>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</si>
  <si>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</si>
  <si>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</si>
  <si>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</si>
  <si>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</si>
  <si>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</si>
  <si>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</si>
  <si>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</si>
  <si>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</si>
  <si>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</si>
  <si>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</si>
  <si>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</si>
  <si>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</si>
  <si>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</si>
  <si>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</si>
  <si>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</si>
  <si>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</si>
  <si>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</si>
  <si>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</si>
  <si>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</si>
  <si>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</si>
  <si>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</si>
  <si>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</si>
  <si>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</si>
  <si>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</si>
  <si>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</si>
  <si>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</si>
  <si>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</si>
  <si>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</si>
  <si>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</si>
  <si>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</si>
  <si>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</si>
  <si>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</si>
  <si>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</si>
  <si>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</si>
  <si>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</si>
  <si>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</si>
  <si>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</si>
  <si>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</si>
  <si>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</si>
  <si>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</si>
  <si>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</si>
  <si>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</si>
  <si>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</si>
  <si>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</si>
  <si>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</si>
  <si>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</si>
  <si>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</si>
  <si>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</si>
  <si>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</si>
  <si>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</si>
  <si>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</si>
  <si>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</si>
  <si>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</si>
  <si>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</si>
  <si>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</si>
  <si>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</si>
  <si>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</si>
  <si>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</si>
  <si>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</si>
  <si>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</si>
  <si>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</si>
  <si>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</si>
  <si>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</si>
  <si>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</si>
  <si>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</si>
  <si>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</si>
  <si>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</si>
  <si>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</si>
  <si>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</si>
  <si>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</si>
  <si>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</si>
  <si>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</si>
  <si>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</si>
  <si>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</si>
  <si>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</si>
  <si>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</si>
  <si>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</si>
  <si>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</si>
  <si>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</si>
  <si>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</si>
  <si>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</si>
  <si>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</si>
  <si>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</si>
  <si>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</si>
  <si>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</si>
  <si>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</si>
  <si>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</si>
  <si>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</si>
  <si>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</si>
  <si>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</si>
  <si>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</si>
  <si>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</si>
  <si>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</si>
  <si>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</si>
  <si>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</si>
  <si>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</si>
  <si>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</si>
  <si>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</si>
  <si>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</si>
  <si>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</si>
  <si>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</si>
  <si>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</si>
  <si>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</si>
  <si>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</si>
  <si>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</si>
  <si>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</si>
  <si>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</si>
  <si>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</si>
  <si>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</si>
  <si>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</si>
  <si>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</si>
  <si>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</si>
  <si>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</si>
  <si>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</si>
  <si>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</si>
  <si>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</si>
  <si>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</si>
  <si>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</si>
  <si>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</si>
  <si>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</si>
  <si>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</si>
  <si>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</si>
  <si>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</si>
  <si>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</si>
  <si>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</si>
  <si>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</si>
  <si>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</si>
  <si>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</si>
  <si>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</si>
  <si>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</si>
  <si>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</si>
  <si>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</si>
  <si>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</si>
  <si>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</si>
  <si>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</si>
  <si>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</si>
  <si>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</si>
  <si>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</si>
  <si>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</si>
  <si>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</si>
  <si>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</si>
  <si>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</si>
  <si>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</si>
  <si>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</si>
  <si>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</si>
  <si>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</si>
  <si>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</si>
  <si>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</si>
  <si>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</si>
  <si>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</si>
  <si>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</si>
  <si>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</si>
  <si>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</si>
  <si>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</si>
  <si>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</si>
  <si>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</si>
  <si>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</si>
  <si>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</si>
  <si>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</si>
  <si>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</si>
  <si>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</si>
  <si>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</si>
  <si>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</si>
  <si>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</si>
  <si>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</si>
  <si>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</si>
  <si>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</si>
  <si>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</si>
  <si>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</si>
  <si>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</si>
  <si>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</si>
  <si>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</si>
  <si>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</si>
  <si>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</si>
  <si>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</si>
  <si>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</si>
  <si>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</si>
  <si>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</si>
  <si>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</si>
  <si>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</si>
  <si>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</si>
  <si>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</si>
  <si>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</si>
  <si>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</si>
  <si>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</si>
  <si>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</si>
  <si>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</si>
  <si>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</si>
  <si>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</si>
  <si>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</si>
  <si>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</si>
  <si>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</si>
  <si>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</si>
  <si>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</si>
  <si>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</si>
  <si>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</si>
  <si>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</si>
  <si>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</si>
  <si>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</si>
  <si>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</si>
  <si>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</si>
  <si>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</si>
  <si>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</si>
  <si>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</si>
  <si>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</si>
  <si>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</si>
  <si>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</si>
  <si>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</si>
  <si>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</si>
  <si>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</si>
  <si>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</si>
  <si>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</si>
  <si>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</si>
  <si>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</si>
  <si>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</si>
  <si>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</si>
  <si>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</si>
  <si>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</si>
  <si>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</si>
  <si>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</si>
  <si>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</si>
  <si>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</si>
  <si>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</si>
  <si>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</si>
  <si>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</si>
  <si>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</si>
  <si>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</si>
  <si>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</si>
  <si>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</si>
  <si>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</si>
  <si>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</si>
  <si>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</si>
  <si>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</si>
  <si>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</si>
  <si>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</si>
  <si>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</si>
  <si>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</si>
  <si>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</si>
  <si>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</si>
  <si>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</si>
  <si>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</si>
  <si>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</si>
  <si>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</si>
  <si>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</si>
  <si>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</si>
  <si>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</si>
  <si>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</si>
  <si>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</si>
  <si>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</si>
  <si>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</si>
  <si>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</si>
  <si>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</si>
  <si>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</si>
  <si>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</si>
  <si>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</si>
  <si>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</si>
  <si>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</si>
  <si>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</si>
  <si>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</si>
  <si>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</si>
  <si>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</si>
  <si>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</si>
  <si>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</si>
  <si>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</si>
  <si>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</si>
  <si>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</si>
  <si>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</si>
  <si>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</si>
  <si>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</si>
  <si>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</si>
  <si>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</si>
  <si>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</si>
  <si>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</si>
  <si>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</si>
  <si>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</si>
  <si>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</si>
  <si>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</si>
  <si>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</si>
  <si>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</si>
  <si>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</si>
  <si>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</si>
  <si>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</si>
  <si>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</si>
  <si>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</si>
  <si>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</si>
  <si>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</si>
  <si>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</si>
  <si>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</si>
  <si>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</si>
  <si>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</si>
  <si>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</si>
  <si>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</si>
  <si>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</si>
  <si>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</si>
  <si>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</si>
  <si>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</si>
  <si>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</si>
  <si>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</si>
  <si>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</si>
  <si>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</si>
  <si>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</si>
  <si>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</si>
  <si>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</si>
  <si>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</si>
  <si>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</si>
  <si>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</si>
  <si>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</si>
  <si>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</si>
  <si>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</si>
  <si>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</si>
  <si>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</si>
  <si>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</si>
  <si>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</si>
  <si>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</si>
  <si>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</si>
  <si>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</si>
  <si>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</si>
  <si>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</si>
  <si>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</si>
  <si>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</si>
  <si>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</si>
  <si>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</si>
  <si>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</si>
  <si>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</si>
  <si>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</si>
  <si>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</si>
  <si>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</si>
  <si>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</si>
  <si>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</si>
  <si>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</si>
  <si>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</si>
  <si>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</si>
  <si>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</si>
  <si>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</si>
  <si>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</si>
  <si>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</si>
  <si>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</si>
  <si>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</si>
  <si>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</si>
  <si>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</si>
  <si>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</si>
  <si>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</si>
  <si>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</si>
  <si>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</si>
  <si>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</si>
  <si>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</si>
  <si>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</si>
  <si>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</si>
  <si>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</si>
  <si>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</si>
  <si>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</si>
  <si>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</si>
  <si>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</si>
  <si>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</si>
  <si>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</si>
  <si>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</si>
  <si>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</si>
  <si>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</si>
  <si>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</si>
  <si>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</si>
  <si>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</si>
  <si>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</si>
  <si>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</si>
  <si>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</si>
  <si>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</si>
  <si>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</si>
  <si>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</si>
  <si>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</si>
  <si>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</si>
  <si>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</si>
  <si>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</si>
  <si>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</si>
  <si>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</si>
  <si>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</si>
  <si>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</si>
  <si>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</si>
  <si>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</si>
  <si>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</si>
  <si>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</si>
  <si>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</si>
  <si>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</si>
  <si>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</si>
  <si>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</si>
  <si>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</si>
  <si>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</si>
  <si>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</si>
  <si>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</si>
  <si>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</si>
  <si>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</si>
  <si>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</si>
  <si>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</si>
  <si>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</si>
  <si>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</si>
  <si>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</si>
  <si>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</si>
  <si>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</si>
  <si>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</si>
  <si>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</si>
  <si>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</si>
  <si>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</si>
  <si>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</si>
  <si>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</si>
  <si>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</si>
  <si>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</si>
  <si>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</si>
  <si>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</si>
  <si>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</si>
  <si>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</si>
  <si>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</si>
  <si>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</si>
  <si>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</si>
  <si>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</si>
  <si>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</si>
  <si>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</si>
  <si>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</si>
  <si>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</si>
  <si>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</si>
  <si>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</si>
  <si>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</si>
  <si>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</si>
  <si>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</si>
  <si>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</si>
  <si>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</si>
  <si>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</si>
  <si>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</si>
  <si>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</si>
  <si>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</si>
  <si>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</si>
  <si>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</si>
  <si>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</si>
  <si>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</si>
  <si>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</si>
  <si>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</si>
  <si>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</si>
  <si>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</si>
  <si>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</si>
  <si>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</si>
  <si>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</si>
  <si>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</si>
  <si>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</si>
  <si>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</si>
  <si>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</si>
  <si>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</si>
  <si>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</si>
  <si>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</si>
  <si>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</si>
  <si>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</si>
  <si>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</si>
  <si>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</si>
  <si>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</si>
  <si>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</si>
  <si>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</si>
  <si>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</si>
  <si>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</si>
  <si>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</si>
  <si>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</si>
  <si>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</si>
  <si>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</si>
  <si>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</si>
  <si>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</si>
  <si>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</si>
  <si>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</si>
  <si>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</si>
  <si>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</si>
  <si>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</si>
  <si>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</si>
  <si>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</si>
  <si>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</si>
  <si>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</si>
  <si>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</si>
  <si>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</si>
  <si>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</si>
  <si>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</si>
  <si>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</si>
  <si>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</si>
  <si>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</si>
  <si>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</si>
  <si>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</si>
  <si>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</si>
  <si>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</si>
  <si>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</si>
  <si>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</si>
  <si>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</si>
  <si>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</si>
  <si>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</si>
  <si>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</si>
  <si>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</si>
  <si>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</si>
  <si>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</si>
  <si>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</si>
  <si>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</si>
  <si>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</si>
  <si>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</si>
  <si>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</si>
  <si>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</si>
  <si>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</si>
  <si>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</si>
  <si>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</si>
  <si>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</si>
  <si>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</si>
  <si>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</si>
  <si>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</si>
  <si>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</si>
  <si>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</si>
  <si>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</si>
  <si>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</si>
  <si>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</si>
  <si>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</si>
  <si>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</si>
  <si>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</si>
  <si>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</si>
  <si>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</si>
  <si>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</si>
  <si>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</si>
  <si>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</si>
  <si>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</si>
  <si>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</si>
  <si>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</si>
  <si>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</si>
  <si>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</si>
  <si>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</si>
  <si>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</si>
  <si>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</si>
  <si>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</si>
  <si>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</si>
  <si>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</si>
  <si>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</si>
  <si>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</si>
  <si>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</si>
  <si>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</si>
  <si>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</si>
  <si>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</si>
  <si>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</si>
  <si>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</si>
  <si>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</si>
  <si>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</si>
  <si>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</si>
  <si>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</si>
  <si>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</si>
  <si>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</si>
  <si>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</si>
  <si>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</si>
  <si>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</si>
  <si>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</si>
  <si>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</si>
  <si>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</si>
  <si>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</si>
  <si>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</si>
  <si>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</si>
  <si>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</si>
  <si>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</si>
  <si>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</si>
  <si>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</si>
  <si>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</si>
  <si>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</si>
  <si>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</si>
  <si>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</si>
  <si>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</si>
  <si>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</si>
  <si>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</si>
  <si>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</si>
  <si>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</si>
  <si>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</si>
  <si>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</si>
  <si>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</si>
  <si>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</si>
  <si>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</si>
  <si>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</si>
  <si>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</si>
  <si>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</si>
  <si>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</si>
  <si>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</si>
  <si>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</si>
  <si>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</si>
  <si>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</si>
  <si>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</si>
  <si>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</si>
  <si>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</si>
  <si>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</si>
  <si>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</si>
  <si>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</si>
  <si>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</si>
  <si>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</si>
  <si>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</si>
  <si>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</si>
  <si>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</si>
  <si>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</si>
  <si>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</si>
  <si>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</si>
  <si>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</si>
  <si>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</si>
  <si>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</si>
  <si>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</si>
  <si>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</si>
  <si>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</si>
  <si>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</si>
  <si>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</si>
  <si>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</si>
  <si>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</si>
  <si>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</si>
  <si>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</si>
  <si>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</si>
  <si>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</si>
  <si>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</si>
  <si>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</si>
  <si>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</si>
  <si>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</si>
  <si>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</si>
  <si>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</si>
  <si>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</si>
  <si>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</si>
  <si>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</si>
  <si>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</si>
  <si>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</si>
  <si>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</si>
  <si>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</si>
  <si>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</si>
  <si>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</si>
  <si>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</si>
  <si>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</si>
  <si>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</si>
  <si>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</si>
  <si>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</si>
  <si>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</si>
  <si>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</si>
  <si>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</si>
  <si>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</si>
  <si>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</si>
  <si>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</si>
  <si>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</si>
  <si>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</si>
  <si>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</si>
  <si>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</si>
  <si>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</si>
  <si>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</si>
  <si>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</si>
  <si>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</si>
  <si>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</si>
  <si>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</si>
  <si>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</si>
  <si>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</si>
  <si>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</si>
  <si>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</si>
  <si>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</si>
  <si>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</si>
  <si>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</si>
  <si>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</si>
  <si>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</si>
  <si>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</si>
  <si>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</si>
  <si>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</si>
  <si>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</si>
  <si>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</si>
  <si>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</si>
  <si>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</si>
  <si>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</si>
  <si>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</si>
  <si>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</si>
  <si>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</si>
  <si>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</si>
  <si>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</si>
  <si>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</si>
  <si>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</si>
  <si>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</si>
  <si>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</si>
  <si>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</si>
  <si>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</si>
  <si>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</si>
  <si>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</si>
  <si>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</si>
  <si>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</si>
  <si>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</si>
  <si>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</si>
  <si>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</si>
  <si>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</si>
  <si>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</si>
  <si>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</si>
  <si>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</si>
  <si>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</si>
  <si>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</si>
  <si>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</si>
  <si>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</si>
  <si>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</si>
  <si>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</si>
  <si>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</si>
  <si>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</si>
  <si>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</si>
  <si>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</si>
  <si>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</si>
  <si>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</si>
  <si>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</si>
  <si>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</si>
  <si>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</si>
  <si>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</si>
  <si>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</si>
  <si>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</si>
  <si>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</si>
  <si>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</si>
  <si>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</si>
  <si>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</si>
  <si>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</si>
  <si>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</si>
  <si>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</si>
  <si>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</si>
  <si>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</si>
  <si>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</si>
  <si>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</si>
  <si>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</si>
  <si>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</si>
  <si>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</si>
  <si>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</si>
  <si>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</si>
  <si>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</si>
  <si>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</si>
  <si>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</si>
  <si>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</si>
  <si>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</si>
  <si>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</si>
  <si>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</si>
  <si>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</si>
  <si>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</si>
  <si>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</si>
  <si>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</si>
  <si>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</si>
  <si>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</si>
  <si>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</si>
  <si>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</si>
  <si>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</si>
  <si>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</si>
  <si>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</si>
  <si>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</si>
  <si>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</si>
  <si>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</si>
  <si>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</si>
  <si>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</si>
  <si>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</si>
  <si>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</si>
  <si>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</si>
  <si>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</si>
  <si>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</si>
  <si>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</si>
  <si>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</si>
  <si>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</si>
  <si>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</si>
  <si>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</si>
  <si>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</si>
  <si>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</si>
  <si>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</si>
  <si>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</si>
  <si>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</si>
  <si>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</si>
  <si>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</si>
  <si>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</si>
  <si>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</si>
  <si>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</si>
  <si>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</si>
  <si>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</si>
  <si>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</si>
  <si>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</si>
  <si>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</si>
  <si>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</si>
  <si>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</si>
  <si>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</si>
  <si>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</si>
  <si>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</si>
  <si>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</si>
  <si>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</si>
  <si>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</si>
  <si>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</si>
  <si>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</si>
  <si>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</si>
  <si>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</si>
  <si>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</si>
  <si>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</si>
  <si>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</si>
  <si>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</si>
  <si>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</si>
  <si>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</si>
  <si>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</si>
  <si>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</si>
  <si>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</si>
  <si>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</si>
  <si>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</si>
  <si>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</si>
  <si>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</si>
  <si>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</si>
  <si>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</si>
  <si>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</si>
  <si>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</si>
  <si>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</si>
  <si>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</si>
  <si>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</si>
  <si>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</si>
  <si>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</si>
  <si>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</si>
  <si>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</si>
  <si>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</si>
  <si>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</si>
  <si>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</si>
  <si>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</si>
  <si>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</si>
  <si>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</si>
  <si>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</si>
  <si>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</si>
  <si>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</si>
  <si>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</si>
  <si>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</si>
  <si>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</si>
  <si>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</si>
  <si>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</si>
  <si>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</si>
  <si>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</si>
  <si>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</si>
  <si>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</si>
  <si>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</si>
  <si>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</si>
  <si>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</si>
  <si>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</si>
  <si>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</si>
  <si>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</si>
  <si>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</si>
  <si>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</si>
  <si>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</si>
  <si>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</si>
  <si>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</si>
  <si>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</si>
  <si>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</si>
  <si>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</si>
  <si>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</si>
  <si>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</si>
  <si>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</si>
  <si>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</si>
  <si>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</si>
  <si>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</si>
  <si>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</si>
  <si>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</si>
  <si>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</si>
  <si>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</si>
  <si>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</si>
  <si>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</si>
  <si>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</si>
  <si>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</si>
  <si>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</si>
  <si>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</si>
  <si>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</si>
  <si>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</si>
  <si>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</si>
  <si>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</si>
  <si>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</si>
  <si>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</si>
  <si>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</si>
  <si>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</si>
  <si>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</si>
  <si>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</si>
  <si>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</si>
  <si>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</si>
  <si>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</si>
  <si>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</si>
  <si>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</si>
  <si>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</si>
  <si>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</si>
  <si>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</si>
  <si>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</si>
  <si>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</si>
  <si>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</si>
  <si>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</si>
  <si>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</si>
  <si>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</si>
  <si>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</si>
  <si>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</si>
  <si>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</si>
  <si>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</si>
  <si>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</si>
  <si>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</si>
  <si>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</si>
  <si>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</si>
  <si>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</si>
  <si>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</si>
  <si>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</si>
  <si>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</si>
  <si>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</si>
  <si>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</si>
  <si>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</si>
  <si>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</si>
  <si>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</si>
  <si>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</si>
  <si>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</si>
  <si>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</si>
  <si>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</si>
  <si>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</si>
  <si>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</si>
  <si>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</si>
  <si>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</si>
  <si>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</si>
  <si>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</si>
  <si>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</si>
  <si>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</si>
  <si>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</si>
  <si>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</si>
  <si>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</si>
  <si>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</si>
  <si>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</si>
  <si>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</si>
  <si>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</si>
  <si>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</si>
  <si>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</si>
  <si>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</si>
  <si>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</si>
  <si>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</si>
  <si>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</si>
  <si>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</si>
  <si>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</si>
  <si>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</si>
  <si>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</si>
  <si>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</si>
  <si>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</si>
  <si>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</si>
  <si>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</si>
  <si>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</si>
  <si>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</si>
  <si>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</si>
  <si>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</si>
  <si>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</si>
  <si>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</si>
  <si>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</si>
  <si>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</si>
  <si>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</si>
  <si>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</si>
  <si>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</si>
  <si>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</si>
  <si>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</si>
  <si>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</si>
  <si>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</si>
  <si>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</si>
  <si>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</si>
  <si>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</si>
  <si>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</si>
  <si>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</si>
  <si>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</si>
  <si>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</si>
  <si>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</si>
  <si>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</si>
  <si>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</si>
  <si>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</si>
  <si>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</si>
  <si>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</si>
  <si>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</si>
  <si>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</si>
  <si>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</si>
  <si>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</si>
  <si>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</si>
  <si>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</si>
  <si>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</si>
  <si>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</si>
  <si>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</si>
  <si>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</si>
  <si>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</si>
  <si>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</si>
  <si>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</si>
  <si>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</si>
  <si>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</si>
  <si>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</si>
  <si>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</si>
  <si>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</si>
  <si>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</si>
  <si>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</si>
  <si>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</si>
  <si>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</si>
  <si>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</si>
  <si>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</si>
  <si>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</si>
  <si>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</si>
  <si>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</si>
  <si>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</si>
  <si>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</si>
  <si>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</si>
  <si>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</si>
  <si>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</si>
  <si>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</si>
  <si>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</si>
  <si>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</si>
  <si>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</si>
  <si>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</si>
  <si>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</si>
  <si>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</si>
  <si>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</si>
  <si>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</si>
  <si>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</si>
  <si>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</si>
  <si>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</si>
  <si>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</si>
  <si>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</si>
  <si>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</si>
  <si>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</si>
  <si>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</si>
  <si>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</si>
  <si>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</si>
  <si>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</si>
  <si>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</si>
  <si>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</si>
  <si>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</si>
  <si>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</si>
  <si>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</si>
  <si>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</si>
  <si>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</si>
  <si>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</si>
  <si>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</si>
  <si>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</si>
  <si>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</si>
  <si>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</si>
  <si>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</si>
  <si>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</si>
  <si>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</si>
  <si>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</si>
  <si>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</si>
  <si>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</si>
  <si>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</si>
  <si>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</si>
  <si>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</si>
  <si>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</si>
  <si>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</si>
  <si>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</si>
  <si>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</si>
  <si>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</si>
  <si>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</si>
  <si>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</si>
  <si>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</si>
  <si>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</si>
  <si>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</si>
  <si>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</si>
  <si>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</si>
  <si>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</si>
  <si>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</si>
  <si>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</si>
  <si>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</si>
  <si>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</si>
  <si>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</si>
  <si>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</si>
  <si>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</si>
  <si>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</si>
  <si>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</si>
  <si>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</si>
  <si>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</si>
  <si>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</si>
  <si>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</si>
  <si>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</si>
  <si>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</si>
  <si>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</si>
  <si>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</si>
  <si>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</si>
  <si>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</si>
  <si>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</si>
  <si>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</si>
  <si>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</si>
  <si>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</si>
  <si>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</si>
  <si>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</si>
  <si>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</si>
  <si>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</si>
  <si>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</si>
  <si>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</si>
  <si>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</si>
  <si>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</si>
  <si>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</si>
  <si>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</si>
  <si>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</si>
  <si>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</si>
  <si>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</si>
  <si>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</si>
  <si>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</si>
  <si>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</si>
  <si>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</si>
  <si>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</si>
  <si>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</si>
  <si>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</si>
  <si>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</si>
  <si>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</si>
  <si>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</si>
  <si>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</si>
  <si>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</si>
  <si>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</si>
  <si>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</si>
  <si>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</si>
  <si>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</si>
  <si>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</si>
  <si>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</si>
  <si>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</si>
  <si>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</si>
  <si>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</si>
  <si>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</si>
  <si>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</si>
  <si>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</si>
  <si>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</si>
  <si>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</si>
  <si>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</si>
  <si>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</si>
  <si>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</si>
  <si>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</si>
  <si>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</si>
  <si>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</si>
  <si>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</si>
  <si>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</si>
  <si>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</si>
  <si>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</si>
  <si>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</si>
  <si>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</si>
  <si>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</si>
  <si>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</si>
  <si>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</si>
  <si>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</si>
  <si>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</si>
  <si>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</si>
  <si>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</si>
  <si>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</si>
  <si>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</si>
  <si>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</si>
  <si>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</si>
  <si>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</si>
  <si>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</si>
  <si>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</si>
  <si>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</si>
  <si>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</si>
  <si>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</si>
  <si>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</si>
  <si>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</si>
  <si>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</si>
  <si>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</si>
  <si>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</si>
  <si>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</si>
  <si>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</si>
  <si>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</si>
  <si>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</si>
  <si>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</si>
  <si>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</si>
  <si>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</si>
  <si>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</si>
  <si>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</si>
  <si>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</si>
  <si>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</si>
  <si>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</si>
  <si>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</si>
  <si>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</si>
  <si>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</si>
  <si>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</si>
  <si>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</si>
  <si>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</si>
  <si>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</si>
  <si>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</si>
  <si>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</si>
  <si>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</si>
  <si>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</si>
  <si>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</si>
  <si>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</si>
  <si>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</si>
  <si>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</si>
  <si>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</si>
  <si>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</si>
  <si>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</si>
  <si>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</si>
  <si>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</si>
  <si>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</si>
  <si>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</si>
  <si>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</si>
  <si>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</si>
  <si>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</si>
  <si>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</si>
  <si>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</si>
  <si>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</si>
  <si>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</si>
  <si>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</si>
  <si>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</si>
  <si>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</si>
  <si>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</si>
  <si>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</si>
  <si>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</si>
  <si>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</si>
  <si>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</si>
  <si>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</si>
  <si>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</si>
  <si>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</si>
  <si>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</si>
  <si>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</si>
  <si>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</si>
  <si>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</si>
  <si>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</si>
  <si>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</si>
  <si>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</si>
  <si>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</si>
  <si>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</si>
  <si>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</si>
  <si>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</si>
  <si>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</si>
  <si>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</si>
  <si>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</si>
  <si>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</si>
  <si>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</si>
  <si>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</si>
  <si>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</si>
  <si>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</si>
  <si>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</si>
  <si>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</si>
  <si>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</si>
  <si>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</si>
  <si>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</si>
  <si>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</si>
  <si>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</si>
  <si>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</si>
  <si>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</si>
  <si>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</si>
  <si>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</si>
  <si>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</si>
  <si>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</si>
  <si>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</si>
  <si>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</si>
  <si>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</si>
  <si>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</si>
  <si>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</si>
  <si>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</si>
  <si>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</si>
  <si>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</si>
  <si>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</si>
  <si>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</si>
  <si>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</si>
  <si>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</si>
  <si>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</si>
  <si>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</si>
  <si>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</si>
  <si>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</si>
  <si>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</si>
  <si>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</si>
  <si>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</si>
  <si>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</si>
  <si>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</si>
  <si>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</si>
  <si>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</si>
  <si>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</si>
  <si>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</si>
  <si>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</si>
  <si>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</si>
  <si>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</si>
  <si>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</si>
  <si>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</si>
  <si>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</si>
  <si>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</si>
  <si>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</si>
  <si>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</si>
  <si>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</si>
  <si>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</si>
  <si>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</si>
  <si>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</si>
  <si>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</si>
  <si>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</si>
  <si>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</si>
  <si>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</si>
  <si>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</si>
  <si>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</si>
  <si>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</si>
  <si>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</si>
  <si>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</si>
  <si>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</si>
  <si>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</si>
  <si>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</si>
  <si>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</si>
  <si>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</si>
  <si>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</si>
  <si>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</si>
  <si>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</si>
  <si>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</si>
  <si>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</si>
  <si>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</si>
  <si>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</si>
  <si>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</si>
  <si>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</si>
  <si>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</si>
  <si>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</si>
  <si>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</si>
  <si>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</si>
  <si>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</si>
  <si>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</si>
  <si>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</si>
  <si>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</si>
  <si>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</si>
  <si>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</si>
  <si>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</si>
  <si>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</si>
  <si>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</si>
  <si>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</si>
  <si>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</si>
  <si>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</si>
  <si>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</si>
  <si>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</si>
  <si>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</si>
  <si>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</si>
  <si>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</si>
  <si>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</si>
  <si>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</si>
  <si>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</si>
  <si>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</si>
  <si>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</si>
  <si>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</si>
  <si>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</si>
  <si>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</si>
  <si>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</si>
  <si>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</si>
  <si>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</si>
  <si>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</si>
  <si>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</si>
  <si>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</si>
  <si>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</si>
  <si>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</si>
  <si>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</si>
  <si>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</si>
  <si>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</si>
  <si>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</si>
  <si>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</si>
  <si>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</si>
  <si>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</si>
  <si>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</si>
  <si>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</si>
  <si>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</si>
  <si>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</si>
  <si>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</si>
  <si>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</si>
  <si>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</si>
  <si>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</si>
  <si>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</si>
  <si>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</si>
  <si>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</si>
  <si>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</si>
  <si>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</si>
  <si>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</si>
  <si>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</si>
  <si>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</si>
  <si>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</si>
  <si>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</si>
  <si>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</si>
  <si>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</si>
  <si>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</si>
  <si>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</si>
  <si>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</si>
  <si>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</si>
  <si>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</si>
  <si>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</si>
  <si>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</si>
  <si>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</si>
  <si>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</si>
  <si>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</si>
  <si>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</si>
  <si>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</si>
  <si>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</si>
  <si>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</si>
  <si>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</si>
  <si>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</si>
  <si>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</si>
  <si>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</si>
  <si>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</si>
  <si>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</si>
  <si>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</si>
  <si>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</si>
  <si>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</si>
  <si>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</si>
  <si>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</si>
  <si>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</si>
  <si>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</si>
  <si>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</si>
  <si>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</si>
  <si>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</si>
  <si>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</si>
  <si>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</si>
  <si>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</si>
  <si>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</si>
  <si>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</si>
  <si>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</si>
  <si>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</si>
  <si>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</si>
  <si>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</si>
  <si>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</si>
  <si>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</si>
  <si>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</si>
  <si>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</si>
  <si>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</si>
  <si>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</si>
  <si>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</si>
  <si>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</si>
  <si>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</si>
  <si>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</si>
  <si>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</si>
  <si>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</si>
  <si>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</si>
  <si>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</si>
  <si>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</si>
  <si>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</si>
  <si>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</si>
  <si>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</si>
  <si>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</si>
  <si>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</si>
  <si>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</si>
  <si>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</si>
  <si>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</si>
  <si>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</si>
  <si>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</si>
  <si>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</si>
  <si>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</si>
  <si>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</si>
  <si>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</si>
  <si>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</si>
  <si>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</si>
  <si>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</si>
  <si>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</si>
  <si>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</si>
  <si>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</si>
  <si>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</si>
  <si>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</si>
  <si>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</si>
  <si>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</si>
  <si>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</si>
  <si>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</si>
  <si>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</si>
  <si>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</si>
  <si>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</si>
  <si>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</si>
  <si>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</si>
  <si>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</si>
  <si>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</si>
  <si>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</si>
  <si>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</si>
  <si>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</si>
  <si>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</si>
  <si>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</si>
  <si>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</si>
  <si>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</si>
  <si>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</si>
  <si>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</si>
  <si>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</si>
  <si>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</si>
  <si>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</si>
  <si>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</si>
  <si>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</si>
  <si>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</si>
  <si>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</si>
  <si>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</si>
  <si>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</si>
  <si>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</si>
  <si>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</si>
  <si>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</si>
  <si>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</si>
  <si>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</si>
  <si>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</si>
  <si>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</si>
  <si>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</si>
  <si>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</si>
  <si>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</si>
  <si>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</si>
  <si>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</si>
  <si>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</si>
  <si>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</si>
  <si>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</si>
  <si>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</si>
  <si>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</si>
  <si>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</si>
  <si>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</si>
  <si>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</si>
  <si>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</si>
  <si>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</si>
  <si>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</si>
  <si>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</si>
  <si>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</si>
  <si>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</si>
  <si>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</si>
  <si>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</si>
  <si>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</si>
  <si>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</si>
  <si>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</si>
  <si>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</si>
  <si>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</si>
  <si>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</si>
  <si>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</si>
  <si>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</si>
  <si>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</si>
  <si>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</si>
  <si>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</si>
  <si>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</si>
  <si>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</si>
  <si>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</si>
  <si>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</si>
  <si>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</si>
  <si>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</si>
  <si>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</si>
  <si>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</si>
  <si>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</si>
  <si>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</si>
  <si>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</si>
  <si>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</si>
  <si>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</si>
  <si>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</si>
  <si>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</si>
  <si>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</si>
  <si>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</si>
  <si>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</si>
  <si>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</si>
  <si>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</si>
  <si>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</si>
  <si>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</si>
  <si>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</si>
  <si>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</si>
  <si>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</si>
  <si>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</si>
  <si>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</si>
  <si>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</si>
  <si>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</si>
  <si>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</si>
  <si>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</si>
  <si>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</si>
  <si>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</si>
  <si>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</si>
  <si>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</si>
  <si>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</si>
  <si>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</si>
  <si>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</si>
  <si>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</si>
  <si>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</si>
  <si>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</si>
  <si>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</si>
  <si>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</si>
  <si>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</si>
  <si>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</si>
  <si>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</si>
  <si>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</si>
  <si>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</si>
  <si>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</si>
  <si>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</si>
  <si>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</si>
  <si>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</si>
  <si>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</si>
  <si>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</si>
  <si>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</si>
  <si>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</si>
  <si>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</si>
  <si>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</si>
  <si>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</si>
  <si>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</si>
  <si>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</si>
  <si>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</si>
  <si>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</si>
  <si>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</si>
  <si>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</si>
  <si>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</si>
  <si>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</si>
  <si>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</si>
  <si>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</si>
  <si>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</si>
  <si>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</si>
  <si>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</si>
  <si>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</si>
  <si>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</si>
  <si>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</si>
  <si>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</si>
  <si>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</si>
  <si>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</si>
  <si>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</si>
  <si>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</si>
  <si>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</si>
  <si>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</si>
  <si>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</si>
  <si>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</si>
  <si>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</si>
  <si>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</si>
  <si>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</si>
  <si>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</si>
  <si>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</si>
  <si>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</si>
  <si>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</si>
  <si>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</si>
  <si>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</si>
  <si>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</si>
  <si>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</si>
  <si>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</si>
  <si>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</si>
  <si>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</si>
  <si>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</si>
  <si>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</si>
  <si>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</si>
  <si>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</si>
  <si>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</si>
  <si>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</si>
  <si>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</si>
  <si>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</si>
  <si>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</si>
  <si>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</si>
  <si>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</si>
  <si>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</si>
  <si>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</si>
  <si>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</si>
  <si>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</si>
  <si>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</si>
  <si>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</si>
  <si>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</si>
  <si>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</si>
  <si>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</si>
  <si>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</si>
  <si>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</si>
  <si>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</si>
  <si>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</si>
  <si>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</si>
  <si>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</si>
  <si>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</si>
  <si>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</si>
  <si>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</si>
  <si>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</si>
  <si>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</si>
  <si>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</si>
  <si>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</si>
  <si>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</si>
  <si>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</si>
  <si>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</si>
  <si>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</si>
  <si>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</si>
  <si>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</si>
  <si>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</si>
  <si>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</si>
  <si>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</si>
  <si>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</si>
  <si>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</si>
  <si>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</si>
  <si>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</si>
  <si>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</si>
  <si>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</si>
  <si>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</si>
  <si>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</si>
  <si>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</si>
  <si>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</si>
  <si>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</si>
  <si>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</si>
  <si>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</si>
  <si>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</si>
  <si>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</si>
  <si>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</si>
  <si>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</si>
  <si>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</si>
  <si>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</si>
  <si>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</si>
  <si>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</si>
  <si>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</si>
  <si>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</si>
  <si>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</si>
  <si>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</si>
  <si>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</si>
  <si>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</si>
  <si>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</si>
  <si>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</si>
  <si>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</si>
  <si>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</si>
  <si>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</si>
  <si>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</si>
  <si>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</si>
  <si>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</si>
  <si>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</si>
  <si>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</si>
  <si>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</si>
  <si>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</si>
  <si>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</si>
  <si>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</si>
  <si>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</si>
  <si>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</si>
  <si>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</si>
  <si>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</si>
  <si>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</si>
  <si>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</si>
  <si>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</si>
  <si>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</si>
  <si>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</si>
  <si>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</si>
  <si>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</si>
  <si>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</si>
  <si>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</si>
  <si>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</si>
  <si>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</si>
  <si>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</si>
  <si>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</si>
  <si>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</si>
  <si>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</si>
  <si>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</si>
  <si>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</si>
  <si>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</si>
  <si>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</si>
  <si>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</si>
  <si>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</si>
  <si>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</si>
  <si>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</si>
  <si>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</si>
  <si>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</si>
  <si>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</si>
  <si>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</si>
  <si>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</si>
  <si>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</si>
  <si>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</si>
  <si>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</si>
  <si>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</si>
  <si>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</si>
  <si>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</si>
  <si>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</si>
  <si>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</si>
  <si>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</si>
  <si>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</si>
  <si>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</si>
  <si>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</si>
  <si>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</si>
  <si>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</si>
  <si>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</si>
  <si>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</si>
  <si>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</si>
  <si>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</si>
  <si>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</si>
  <si>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</si>
  <si>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</si>
  <si>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</si>
  <si>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</si>
  <si>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</si>
  <si>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</si>
  <si>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</si>
  <si>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</si>
  <si>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</si>
  <si>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</si>
  <si>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</si>
  <si>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</si>
  <si>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</si>
  <si>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</si>
  <si>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</si>
  <si>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</si>
  <si>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</si>
  <si>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</si>
  <si>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</si>
  <si>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</si>
  <si>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</si>
  <si>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</si>
  <si>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</si>
  <si>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</si>
  <si>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</si>
  <si>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</si>
  <si>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</si>
  <si>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</si>
  <si>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</si>
  <si>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</si>
  <si>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</si>
  <si>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</si>
  <si>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</si>
  <si>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</si>
  <si>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</si>
  <si>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</si>
  <si>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</si>
  <si>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</si>
  <si>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</si>
  <si>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</si>
  <si>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</si>
  <si>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</si>
  <si>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</si>
  <si>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</si>
  <si>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</si>
  <si>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</si>
  <si>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</si>
  <si>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</si>
  <si>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</si>
  <si>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</si>
  <si>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</si>
  <si>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</si>
  <si>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</si>
  <si>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</si>
  <si>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</si>
  <si>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</si>
  <si>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</si>
  <si>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</si>
  <si>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</si>
  <si>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</si>
  <si>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</si>
  <si>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</si>
  <si>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</si>
  <si>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</si>
  <si>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</si>
  <si>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</si>
  <si>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</si>
  <si>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</si>
  <si>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</si>
  <si>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</si>
  <si>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</si>
  <si>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</si>
  <si>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</si>
  <si>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</si>
  <si>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</si>
  <si>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</si>
  <si>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</si>
  <si>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</si>
  <si>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</si>
  <si>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</si>
  <si>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</si>
  <si>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</si>
  <si>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</si>
  <si>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</si>
  <si>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</si>
  <si>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</si>
  <si>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</si>
  <si>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</si>
  <si>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</si>
  <si>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</si>
  <si>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</si>
  <si>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</si>
  <si>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</si>
  <si>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</si>
  <si>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</si>
  <si>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</si>
  <si>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</si>
  <si>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</si>
  <si>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</si>
  <si>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</si>
  <si>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</si>
  <si>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</si>
  <si>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</si>
  <si>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</si>
  <si>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</si>
  <si>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</si>
  <si>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</si>
  <si>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</si>
  <si>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</si>
  <si>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</si>
  <si>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</si>
  <si>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</si>
  <si>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</si>
  <si>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</si>
  <si>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</si>
  <si>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</si>
  <si>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</si>
  <si>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</si>
  <si>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</si>
  <si>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</si>
  <si>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</si>
  <si>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</si>
  <si>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</si>
  <si>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</si>
  <si>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</si>
  <si>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</si>
  <si>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</si>
  <si>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</si>
  <si>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</si>
  <si>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</si>
  <si>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</si>
  <si>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</si>
  <si>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</si>
  <si>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</si>
  <si>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</si>
  <si>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</si>
  <si>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</si>
  <si>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</si>
  <si>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</si>
  <si>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</si>
  <si>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</si>
  <si>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</si>
  <si>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</si>
  <si>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</si>
  <si>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</si>
  <si>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</si>
  <si>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</si>
  <si>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</si>
  <si>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</si>
  <si>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</si>
  <si>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</si>
  <si>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</si>
  <si>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</si>
  <si>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</si>
  <si>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</si>
  <si>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</si>
  <si>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</si>
  <si>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</si>
  <si>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</si>
  <si>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</si>
  <si>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</si>
  <si>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</si>
  <si>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</si>
  <si>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</si>
  <si>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</si>
  <si>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</si>
  <si>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</si>
  <si>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</si>
  <si>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</si>
  <si>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</si>
  <si>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</si>
  <si>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</si>
  <si>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</si>
  <si>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</si>
  <si>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</si>
  <si>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</si>
  <si>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</si>
  <si>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</si>
  <si>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</si>
  <si>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</si>
  <si>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</si>
  <si>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</si>
  <si>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</si>
  <si>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</si>
  <si>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</si>
  <si>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</si>
  <si>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</si>
  <si>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</si>
  <si>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</si>
  <si>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</si>
  <si>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</si>
  <si>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</si>
  <si>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</si>
  <si>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</si>
  <si>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</si>
  <si>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</si>
  <si>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</si>
  <si>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</si>
  <si>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</si>
  <si>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</si>
  <si>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</si>
  <si>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</si>
  <si>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</si>
  <si>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</si>
  <si>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</si>
  <si>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</si>
  <si>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</si>
  <si>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</si>
  <si>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</si>
  <si>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</si>
  <si>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</si>
  <si>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</si>
  <si>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</si>
  <si>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</si>
  <si>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</si>
  <si>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</si>
  <si>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</si>
  <si>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</si>
  <si>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</si>
  <si>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</si>
  <si>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</si>
  <si>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</si>
  <si>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</si>
  <si>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</si>
  <si>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</si>
  <si>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</si>
  <si>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</si>
  <si>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</si>
  <si>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</si>
  <si>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</si>
  <si>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</si>
  <si>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</si>
  <si>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</si>
  <si>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</si>
  <si>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</si>
  <si>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</si>
  <si>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</si>
  <si>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</si>
  <si>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</si>
  <si>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</si>
  <si>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</si>
  <si>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</si>
  <si>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</si>
  <si>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</si>
  <si>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</si>
  <si>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</si>
  <si>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</si>
  <si>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</si>
  <si>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</si>
  <si>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</si>
  <si>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</si>
  <si>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</si>
  <si>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</si>
  <si>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</si>
  <si>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</si>
  <si>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</si>
  <si>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</si>
  <si>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</si>
  <si>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</si>
  <si>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</si>
  <si>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</si>
  <si>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</si>
  <si>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</si>
  <si>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</si>
  <si>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</si>
  <si>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</si>
  <si>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</si>
  <si>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</si>
  <si>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</si>
  <si>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</si>
  <si>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</si>
  <si>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</si>
  <si>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</si>
  <si>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</si>
  <si>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</si>
  <si>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</si>
  <si>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</si>
  <si>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</si>
  <si>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</si>
  <si>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</si>
  <si>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</si>
  <si>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</si>
  <si>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</si>
  <si>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</si>
  <si>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</si>
  <si>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</si>
  <si>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</si>
  <si>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</si>
  <si>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</si>
  <si>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</si>
  <si>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</si>
  <si>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</si>
  <si>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</si>
  <si>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</si>
  <si>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</si>
  <si>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</si>
  <si>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</si>
  <si>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</si>
  <si>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</si>
  <si>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</si>
  <si>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</si>
  <si>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</si>
  <si>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</si>
  <si>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</si>
  <si>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</si>
  <si>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</si>
  <si>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</si>
  <si>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</si>
  <si>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</si>
  <si>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</si>
  <si>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</si>
  <si>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</si>
  <si>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</si>
  <si>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</si>
  <si>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</si>
  <si>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</si>
  <si>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</si>
  <si>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</si>
  <si>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</si>
  <si>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</si>
  <si>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</si>
  <si>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</si>
  <si>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</si>
  <si>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</si>
  <si>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</si>
  <si>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</si>
  <si>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</si>
  <si>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</si>
  <si>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</si>
  <si>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</si>
  <si>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</si>
  <si>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</si>
  <si>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</si>
  <si>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</si>
  <si>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</si>
  <si>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</si>
  <si>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</si>
  <si>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</si>
  <si>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</si>
  <si>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</si>
  <si>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</si>
  <si>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</si>
  <si>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</si>
  <si>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</si>
  <si>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</si>
  <si>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</si>
  <si>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</si>
  <si>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</si>
  <si>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</si>
  <si>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</si>
  <si>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</si>
  <si>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</si>
  <si>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</si>
  <si>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</si>
  <si>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</si>
  <si>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</si>
  <si>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</si>
  <si>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</si>
  <si>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</si>
  <si>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</si>
  <si>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</si>
  <si>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</si>
  <si>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</si>
  <si>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</si>
  <si>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</si>
  <si>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</si>
  <si>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</si>
  <si>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</si>
  <si>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</si>
  <si>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</si>
  <si>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</si>
  <si>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</si>
  <si>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</si>
  <si>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</si>
  <si>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</si>
  <si>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</si>
  <si>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</si>
  <si>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</si>
  <si>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</si>
  <si>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</si>
  <si>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</si>
  <si>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</si>
  <si>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</si>
  <si>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</si>
  <si>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</si>
  <si>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</si>
  <si>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</si>
  <si>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</si>
  <si>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</si>
  <si>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</si>
  <si>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</si>
  <si>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</si>
  <si>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</si>
  <si>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</si>
  <si>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</si>
  <si>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</si>
  <si>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</si>
  <si>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</si>
  <si>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</si>
  <si>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</si>
  <si>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</si>
  <si>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</si>
  <si>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</si>
  <si>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</si>
  <si>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</si>
  <si>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</si>
  <si>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</si>
  <si>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</si>
  <si>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</si>
  <si>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</si>
  <si>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</si>
  <si>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</si>
  <si>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</si>
  <si>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</si>
  <si>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</si>
  <si>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</si>
  <si>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</si>
  <si>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</si>
  <si>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</si>
  <si>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</si>
  <si>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</si>
  <si>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</si>
  <si>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</si>
  <si>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</si>
  <si>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</si>
  <si>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</si>
  <si>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</si>
  <si>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</si>
  <si>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</si>
  <si>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</si>
  <si>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</si>
  <si>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</si>
  <si>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</si>
  <si>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</si>
  <si>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</si>
  <si>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</si>
  <si>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</si>
  <si>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</si>
  <si>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</si>
  <si>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</si>
  <si>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</si>
  <si>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</si>
  <si>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</si>
  <si>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</si>
  <si>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</si>
  <si>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</si>
  <si>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</si>
  <si>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</si>
  <si>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</si>
  <si>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</si>
  <si>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</si>
  <si>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</si>
  <si>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</si>
  <si>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</si>
  <si>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</si>
  <si>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</si>
  <si>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</si>
  <si>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</si>
  <si>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</si>
  <si>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</si>
  <si>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</si>
  <si>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</si>
  <si>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</si>
  <si>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</si>
  <si>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</si>
  <si>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</si>
  <si>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</si>
  <si>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</si>
  <si>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</si>
  <si>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</si>
  <si>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</si>
  <si>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</si>
  <si>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</si>
  <si>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</si>
  <si>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</si>
  <si>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</si>
  <si>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</si>
  <si>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</si>
  <si>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</si>
  <si>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</si>
  <si>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</si>
  <si>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</si>
  <si>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</si>
  <si>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</si>
  <si>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</si>
  <si>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</si>
  <si>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</si>
  <si>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</si>
  <si>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</si>
  <si>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</si>
  <si>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</si>
  <si>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</si>
  <si>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</si>
  <si>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</si>
  <si>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</si>
  <si>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</si>
  <si>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</si>
  <si>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</si>
  <si>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</si>
  <si>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</si>
  <si>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</si>
  <si>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</si>
  <si>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</si>
  <si>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</si>
  <si>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</si>
  <si>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</si>
  <si>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</si>
  <si>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</si>
  <si>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</si>
  <si>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</si>
  <si>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</si>
  <si>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</si>
  <si>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</si>
  <si>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</si>
  <si>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</si>
  <si>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</si>
  <si>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</si>
  <si>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</si>
  <si>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</si>
  <si>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</si>
  <si>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</si>
  <si>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</si>
  <si>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</si>
  <si>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</si>
  <si>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</si>
  <si>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</si>
  <si>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</si>
  <si>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</si>
  <si>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</si>
  <si>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</si>
  <si>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</si>
  <si>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</si>
  <si>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</si>
  <si>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</si>
  <si>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</si>
  <si>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</si>
  <si>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</si>
  <si>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</si>
  <si>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</si>
  <si>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</si>
  <si>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</si>
  <si>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</si>
  <si>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</si>
  <si>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</si>
  <si>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</si>
  <si>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</si>
  <si>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</si>
  <si>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</si>
  <si>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</si>
  <si>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</si>
  <si>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</si>
  <si>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</si>
  <si>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</si>
  <si>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</si>
  <si>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</si>
  <si>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</si>
  <si>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</si>
  <si>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</si>
  <si>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</si>
  <si>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</si>
  <si>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</si>
  <si>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</si>
  <si>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</si>
  <si>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</si>
  <si>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</si>
  <si>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</si>
  <si>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</si>
  <si>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</si>
  <si>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</si>
  <si>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</si>
  <si>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</si>
  <si>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</si>
  <si>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</si>
  <si>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</si>
  <si>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</si>
  <si>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</si>
  <si>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</si>
  <si>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</si>
  <si>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</si>
  <si>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</si>
  <si>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</si>
  <si>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</si>
  <si>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</si>
  <si>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</si>
  <si>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</si>
  <si>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</si>
  <si>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</si>
  <si>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</si>
  <si>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</si>
  <si>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</si>
  <si>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</si>
  <si>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</si>
  <si>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</si>
  <si>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</si>
  <si>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</si>
  <si>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</si>
  <si>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</si>
  <si>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</si>
  <si>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</si>
  <si>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</si>
  <si>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</si>
  <si>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</si>
  <si>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</si>
  <si>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</si>
  <si>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</si>
  <si>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</si>
  <si>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</si>
  <si>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</si>
  <si>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</si>
  <si>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</si>
  <si>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</si>
  <si>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</si>
  <si>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</si>
  <si>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</si>
  <si>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</si>
  <si>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</si>
  <si>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</si>
  <si>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</si>
  <si>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</si>
  <si>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</si>
  <si>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</si>
  <si>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</si>
  <si>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</si>
  <si>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</si>
  <si>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</si>
  <si>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</si>
  <si>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</si>
  <si>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</si>
  <si>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</si>
  <si>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</si>
  <si>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</si>
  <si>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</si>
  <si>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</si>
  <si>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</si>
  <si>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</si>
  <si>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</si>
  <si>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</si>
  <si>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</si>
  <si>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</si>
  <si>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</si>
  <si>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</si>
  <si>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</si>
  <si>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</si>
  <si>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</si>
  <si>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</si>
  <si>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</si>
  <si>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</si>
  <si>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</si>
  <si>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</si>
  <si>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</si>
  <si>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</si>
  <si>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</si>
  <si>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</si>
  <si>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</si>
  <si>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</si>
  <si>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</si>
  <si>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</si>
  <si>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</si>
  <si>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</si>
  <si>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</si>
  <si>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</si>
  <si>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</si>
  <si>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</si>
  <si>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</si>
  <si>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</si>
  <si>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</si>
  <si>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</si>
  <si>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</si>
  <si>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</si>
  <si>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</si>
  <si>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</si>
  <si>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</si>
  <si>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</si>
  <si>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</si>
  <si>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</si>
  <si>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</si>
  <si>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</si>
  <si>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</si>
  <si>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</si>
  <si>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</si>
  <si>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</si>
  <si>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</si>
  <si>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</si>
  <si>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</si>
  <si>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</si>
  <si>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</si>
  <si>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</si>
  <si>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</si>
  <si>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</si>
  <si>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</si>
  <si>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</si>
  <si>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</si>
  <si>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</si>
  <si>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</si>
  <si>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</si>
  <si>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</si>
  <si>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</si>
  <si>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</si>
  <si>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</si>
  <si>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</si>
  <si>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</si>
  <si>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</si>
  <si>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</si>
  <si>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</si>
  <si>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</si>
  <si>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</si>
  <si>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</si>
  <si>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</si>
  <si>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</si>
  <si>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</si>
  <si>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</si>
  <si>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</si>
  <si>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</si>
  <si>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</si>
  <si>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</si>
  <si>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</si>
  <si>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</si>
  <si>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</si>
  <si>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</si>
  <si>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</si>
  <si>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</si>
  <si>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</si>
  <si>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</si>
  <si>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</si>
  <si>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</si>
  <si>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</si>
  <si>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</si>
  <si>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</si>
  <si>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</si>
  <si>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</si>
  <si>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</si>
  <si>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</si>
  <si>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</si>
  <si>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</si>
  <si>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</si>
  <si>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</si>
  <si>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</si>
  <si>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</si>
  <si>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</si>
  <si>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</si>
  <si>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</si>
  <si>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</si>
  <si>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</si>
  <si>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</si>
  <si>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</si>
  <si>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</si>
  <si>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</si>
  <si>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</si>
  <si>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</si>
  <si>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</si>
  <si>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</si>
  <si>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</si>
  <si>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</si>
  <si>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</si>
  <si>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</si>
  <si>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</si>
  <si>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</si>
  <si>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</si>
  <si>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</si>
  <si>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</si>
  <si>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</si>
  <si>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</si>
  <si>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</si>
  <si>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</si>
  <si>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</si>
  <si>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</si>
  <si>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</si>
  <si>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</si>
  <si>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</si>
  <si>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</si>
  <si>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</si>
  <si>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</si>
  <si>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</si>
  <si>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</si>
  <si>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</si>
  <si>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</si>
  <si>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</si>
  <si>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</si>
  <si>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</si>
  <si>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</si>
  <si>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</si>
  <si>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</si>
  <si>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</si>
  <si>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</si>
  <si>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</si>
  <si>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</si>
  <si>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</si>
  <si>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</si>
  <si>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</si>
  <si>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</si>
  <si>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</si>
  <si>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</si>
  <si>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</si>
  <si>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</si>
  <si>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</si>
  <si>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</si>
  <si>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</si>
  <si>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</si>
  <si>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</si>
  <si>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</si>
  <si>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</si>
  <si>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</si>
  <si>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</si>
  <si>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</si>
  <si>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</si>
  <si>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</si>
  <si>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</si>
  <si>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</si>
  <si>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</si>
  <si>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</si>
  <si>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</si>
  <si>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</si>
  <si>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</si>
  <si>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</si>
  <si>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</si>
  <si>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</si>
  <si>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</si>
  <si>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</si>
  <si>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</si>
  <si>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</si>
  <si>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</si>
  <si>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</si>
  <si>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</si>
  <si>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</si>
  <si>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</si>
  <si>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</si>
  <si>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</si>
  <si>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</si>
  <si>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</si>
  <si>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</si>
  <si>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</si>
  <si>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</si>
  <si>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</si>
  <si>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</si>
  <si>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</si>
  <si>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</si>
  <si>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</si>
  <si>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</si>
  <si>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</si>
  <si>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</si>
  <si>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</si>
  <si>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</si>
  <si>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</si>
  <si>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</si>
  <si>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</si>
  <si>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</si>
  <si>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</si>
  <si>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</si>
  <si>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</si>
  <si>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</si>
  <si>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</si>
  <si>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</si>
  <si>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</si>
  <si>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</si>
  <si>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</si>
  <si>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</si>
  <si>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</si>
  <si>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</si>
  <si>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</si>
  <si>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</si>
  <si>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</si>
  <si>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</si>
  <si>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</si>
  <si>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</si>
  <si>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</si>
  <si>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</si>
  <si>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</si>
  <si>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</si>
  <si>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</si>
  <si>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</si>
  <si>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</si>
  <si>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</si>
  <si>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</si>
  <si>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</si>
  <si>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</si>
  <si>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</si>
  <si>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</si>
  <si>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</si>
  <si>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</si>
  <si>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</si>
  <si>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</si>
  <si>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</si>
  <si>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</si>
  <si>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</si>
  <si>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</si>
  <si>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</si>
  <si>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</si>
  <si>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</si>
  <si>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</si>
  <si>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</si>
  <si>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</si>
  <si>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</si>
  <si>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</si>
  <si>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</si>
  <si>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</si>
  <si>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</si>
  <si>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</si>
  <si>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</si>
  <si>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</si>
  <si>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</si>
  <si>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</si>
  <si>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</si>
  <si>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</si>
  <si>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</si>
  <si>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</si>
  <si>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</si>
  <si>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</si>
  <si>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</si>
  <si>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</si>
  <si>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</si>
  <si>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</si>
  <si>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</si>
  <si>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</si>
  <si>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</si>
  <si>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</si>
  <si>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</si>
  <si>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</si>
  <si>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</si>
  <si>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</si>
  <si>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</si>
  <si>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</si>
  <si>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</si>
  <si>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</si>
  <si>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</si>
  <si>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</si>
  <si>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</si>
  <si>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</si>
  <si>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</si>
  <si>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</si>
  <si>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</si>
  <si>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</si>
  <si>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</si>
  <si>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</si>
  <si>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</si>
  <si>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</si>
  <si>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</si>
  <si>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</si>
  <si>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</si>
  <si>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</si>
  <si>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</si>
  <si>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</si>
  <si>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</si>
  <si>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</si>
  <si>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</si>
  <si>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</si>
  <si>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</si>
  <si>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</si>
  <si>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</si>
  <si>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</si>
  <si>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</si>
  <si>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</si>
  <si>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</si>
  <si>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</si>
  <si>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</si>
  <si>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</si>
  <si>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</si>
  <si>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</si>
  <si>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</si>
  <si>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</si>
  <si>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</si>
  <si>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</si>
  <si>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</si>
  <si>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</si>
  <si>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</si>
  <si>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</si>
  <si>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</si>
  <si>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</si>
  <si>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</si>
  <si>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</si>
  <si>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</si>
  <si>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</si>
  <si>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</si>
  <si>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</si>
  <si>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</si>
  <si>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</si>
  <si>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</si>
  <si>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</si>
  <si>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</si>
  <si>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</si>
  <si>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</si>
  <si>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</si>
  <si>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</si>
  <si>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</si>
  <si>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</si>
  <si>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</si>
  <si>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</si>
  <si>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</si>
  <si>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</si>
  <si>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</si>
  <si>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</si>
  <si>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</si>
  <si>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</si>
  <si>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</si>
  <si>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</si>
  <si>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</si>
  <si>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</si>
  <si>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</si>
  <si>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</si>
  <si>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</si>
  <si>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</si>
  <si>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</si>
  <si>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</si>
  <si>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</si>
  <si>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</si>
  <si>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</si>
  <si>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</si>
  <si>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</si>
  <si>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</si>
  <si>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</si>
  <si>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</si>
  <si>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</si>
  <si>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</si>
  <si>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</si>
  <si>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</si>
  <si>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</si>
  <si>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</si>
  <si>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</si>
  <si>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</si>
  <si>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</si>
  <si>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</si>
  <si>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</si>
  <si>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</si>
  <si>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</si>
  <si>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</si>
  <si>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</si>
  <si>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</si>
  <si>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</si>
  <si>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</si>
  <si>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</si>
  <si>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</si>
  <si>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</si>
  <si>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</si>
  <si>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</si>
  <si>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</si>
  <si>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</si>
  <si>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</si>
  <si>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</si>
  <si>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</si>
  <si>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</si>
  <si>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</si>
  <si>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</si>
  <si>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</si>
  <si>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</si>
  <si>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</si>
  <si>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</si>
  <si>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</si>
  <si>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</si>
  <si>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</si>
  <si>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</si>
  <si>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</si>
  <si>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</si>
  <si>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</si>
  <si>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</si>
  <si>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</si>
  <si>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</si>
  <si>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</si>
  <si>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</si>
  <si>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</si>
  <si>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</si>
  <si>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</si>
  <si>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</si>
  <si>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</si>
  <si>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</si>
  <si>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</si>
  <si>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</si>
  <si>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</si>
  <si>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</si>
  <si>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</si>
  <si>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</si>
  <si>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</si>
  <si>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</si>
  <si>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</si>
  <si>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</si>
  <si>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</si>
  <si>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</si>
  <si>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</si>
  <si>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</si>
  <si>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</si>
  <si>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</si>
  <si>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</si>
  <si>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</si>
  <si>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</si>
  <si>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</si>
  <si>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</si>
  <si>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</si>
  <si>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</si>
  <si>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</si>
  <si>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</si>
  <si>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</si>
  <si>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</si>
  <si>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</si>
  <si>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</si>
  <si>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</si>
  <si>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</si>
  <si>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</si>
  <si>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</si>
  <si>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</si>
  <si>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</si>
  <si>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</si>
  <si>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</si>
  <si>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</si>
  <si>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</si>
  <si>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</si>
  <si>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</si>
  <si>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</si>
  <si>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</si>
  <si>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</si>
  <si>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</si>
  <si>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</si>
  <si>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</si>
  <si>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</si>
  <si>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</si>
  <si>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</si>
  <si>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</si>
  <si>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</si>
  <si>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</si>
  <si>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</si>
  <si>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</si>
  <si>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</si>
  <si>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</si>
  <si>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</si>
  <si>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</si>
  <si>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</si>
  <si>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</si>
  <si>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</si>
  <si>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</si>
  <si>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</si>
  <si>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</si>
  <si>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</si>
  <si>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</si>
  <si>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</si>
  <si>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</si>
  <si>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</si>
  <si>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</si>
  <si>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</si>
  <si>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</si>
  <si>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</si>
  <si>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</si>
  <si>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</si>
  <si>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</si>
  <si>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</si>
  <si>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</si>
  <si>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</si>
  <si>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</si>
  <si>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</si>
  <si>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</si>
  <si>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</si>
  <si>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</si>
  <si>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</si>
  <si>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</si>
  <si>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</si>
  <si>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</si>
  <si>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</si>
  <si>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</si>
  <si>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</si>
  <si>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</si>
  <si>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</si>
  <si>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</si>
  <si>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</si>
  <si>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</si>
  <si>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</si>
  <si>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</si>
  <si>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</si>
  <si>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</si>
  <si>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</si>
  <si>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</si>
  <si>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</si>
  <si>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</si>
  <si>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</si>
  <si>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</si>
  <si>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</si>
  <si>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</si>
  <si>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</si>
  <si>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</si>
  <si>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</si>
  <si>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</si>
  <si>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</si>
  <si>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</si>
  <si>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</si>
  <si>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</si>
  <si>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</si>
  <si>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</si>
  <si>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</si>
  <si>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</si>
  <si>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</si>
  <si>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</si>
  <si>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</si>
  <si>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</si>
  <si>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</si>
  <si>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</si>
  <si>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</si>
  <si>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</si>
  <si>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</si>
  <si>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</si>
  <si>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</si>
  <si>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</si>
  <si>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</si>
  <si>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</si>
  <si>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</si>
  <si>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</si>
  <si>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</si>
  <si>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</si>
  <si>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</si>
  <si>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</si>
  <si>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</si>
  <si>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</si>
  <si>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</si>
  <si>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</si>
  <si>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</si>
  <si>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</si>
  <si>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</si>
  <si>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</si>
  <si>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</si>
  <si>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</si>
  <si>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</si>
  <si>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</si>
  <si>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</si>
  <si>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</si>
  <si>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</si>
  <si>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</si>
  <si>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</si>
  <si>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</si>
  <si>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</si>
  <si>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</si>
  <si>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</si>
  <si>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</si>
  <si>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</si>
  <si>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</si>
  <si>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</si>
  <si>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</si>
  <si>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</si>
  <si>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</si>
  <si>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</si>
  <si>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</si>
  <si>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</si>
  <si>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</si>
  <si>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</si>
  <si>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</si>
  <si>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</si>
  <si>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</si>
  <si>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</si>
  <si>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</si>
  <si>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</si>
  <si>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</si>
  <si>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</si>
  <si>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</si>
  <si>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</si>
  <si>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</si>
  <si>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</si>
  <si>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</si>
  <si>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</si>
  <si>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</si>
  <si>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</si>
  <si>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</si>
  <si>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</si>
  <si>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</si>
  <si>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</si>
  <si>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</si>
  <si>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</si>
  <si>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</si>
  <si>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</si>
  <si>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</si>
  <si>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</si>
  <si>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</si>
  <si>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</si>
  <si>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</si>
  <si>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</si>
  <si>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</si>
  <si>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</si>
  <si>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</si>
  <si>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</si>
  <si>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</si>
  <si>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</si>
  <si>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</si>
  <si>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</si>
  <si>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</si>
  <si>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</si>
  <si>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</si>
  <si>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</si>
  <si>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</si>
  <si>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</si>
  <si>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</si>
  <si>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</si>
  <si>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</si>
  <si>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</si>
  <si>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</si>
  <si>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</si>
  <si>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</si>
  <si>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</si>
  <si>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</si>
  <si>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</si>
  <si>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</si>
  <si>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</si>
  <si>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</si>
  <si>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</si>
  <si>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</si>
  <si>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</si>
  <si>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</si>
  <si>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</si>
  <si>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</si>
  <si>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</si>
  <si>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</si>
  <si>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</si>
  <si>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</si>
  <si>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</si>
  <si>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</si>
  <si>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</si>
  <si>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</si>
  <si>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</si>
  <si>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</si>
  <si>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</si>
  <si>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</si>
  <si>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</si>
  <si>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</si>
  <si>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</si>
  <si>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</si>
  <si>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</si>
  <si>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</si>
  <si>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</si>
  <si>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</si>
  <si>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</si>
  <si>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</si>
  <si>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</si>
  <si>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</si>
  <si>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</si>
  <si>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</si>
  <si>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</si>
  <si>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</si>
  <si>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</si>
  <si>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</si>
  <si>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</si>
  <si>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</si>
  <si>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</si>
  <si>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</si>
  <si>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</si>
  <si>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</si>
  <si>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</si>
  <si>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</si>
  <si>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</si>
  <si>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</si>
  <si>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</si>
  <si>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</si>
  <si>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</si>
  <si>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</si>
  <si>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</si>
  <si>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</si>
  <si>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</si>
  <si>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</si>
  <si>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</si>
  <si>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</si>
  <si>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</si>
  <si>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</si>
  <si>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</si>
  <si>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</si>
  <si>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</si>
  <si>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</si>
  <si>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</si>
  <si>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</si>
  <si>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</si>
  <si>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</si>
  <si>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</si>
  <si>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</si>
  <si>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</si>
  <si>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</si>
  <si>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</si>
  <si>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</si>
  <si>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</si>
  <si>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</si>
  <si>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</si>
  <si>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</si>
  <si>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</si>
  <si>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</si>
  <si>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</si>
  <si>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</si>
  <si>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</si>
  <si>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</si>
  <si>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</si>
  <si>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</si>
  <si>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</si>
  <si>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</si>
  <si>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</si>
  <si>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</si>
  <si>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</si>
  <si>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</si>
  <si>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</si>
  <si>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</si>
  <si>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</si>
  <si>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</si>
  <si>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</si>
  <si>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</si>
  <si>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</si>
  <si>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</si>
  <si>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</si>
  <si>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</si>
  <si>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</si>
  <si>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</si>
  <si>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</si>
  <si>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</si>
  <si>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</si>
  <si>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</si>
  <si>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</si>
  <si>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</si>
  <si>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</si>
  <si>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</si>
  <si>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</si>
  <si>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</si>
  <si>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</si>
  <si>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</si>
  <si>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</si>
  <si>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</si>
  <si>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</si>
  <si>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</si>
  <si>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</si>
  <si>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</si>
  <si>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</si>
  <si>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</si>
  <si>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</si>
  <si>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</si>
  <si>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</si>
  <si>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</si>
  <si>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</si>
  <si>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</si>
  <si>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</si>
  <si>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</si>
  <si>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</si>
  <si>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</si>
  <si>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</si>
  <si>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</si>
  <si>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</si>
  <si>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</si>
  <si>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</si>
  <si>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</si>
  <si>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</si>
  <si>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</si>
  <si>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</si>
  <si>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</si>
  <si>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</si>
  <si>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</si>
  <si>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</si>
  <si>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</si>
  <si>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</si>
  <si>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</si>
  <si>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</si>
  <si>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</si>
  <si>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</si>
  <si>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</si>
  <si>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</si>
  <si>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</si>
  <si>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</si>
  <si>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</si>
  <si>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</si>
  <si>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</si>
  <si>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</si>
  <si>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</si>
  <si>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</si>
  <si>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</si>
  <si>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</si>
  <si>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</si>
  <si>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</si>
  <si>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</si>
  <si>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</si>
  <si>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</si>
  <si>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</si>
  <si>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</si>
  <si>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</si>
  <si>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</si>
  <si>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</si>
  <si>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</si>
  <si>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</si>
  <si>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</si>
  <si>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</si>
  <si>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</si>
  <si>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</si>
  <si>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</si>
  <si>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</si>
  <si>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</si>
  <si>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</si>
  <si>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</si>
  <si>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</si>
  <si>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</si>
  <si>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</si>
  <si>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</si>
  <si>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</si>
  <si>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</si>
  <si>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</si>
  <si>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</si>
  <si>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</si>
  <si>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</si>
  <si>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</si>
  <si>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</si>
  <si>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</si>
  <si>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</si>
  <si>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</si>
  <si>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</si>
  <si>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</si>
  <si>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</si>
  <si>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</si>
  <si>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</si>
  <si>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</si>
  <si>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</si>
  <si>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</si>
  <si>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</si>
  <si>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</si>
  <si>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</si>
  <si>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</si>
  <si>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</si>
  <si>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</si>
  <si>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</si>
  <si>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</si>
  <si>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</si>
  <si>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</si>
  <si>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</si>
  <si>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</si>
  <si>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</si>
  <si>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</si>
  <si>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</si>
  <si>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</si>
  <si>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</si>
  <si>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</si>
  <si>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</si>
  <si>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</si>
  <si>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</si>
  <si>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</si>
  <si>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</si>
  <si>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</si>
  <si>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</si>
  <si>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</si>
  <si>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</si>
  <si>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</si>
  <si>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</si>
  <si>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</si>
  <si>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</si>
  <si>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</si>
  <si>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</si>
  <si>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</si>
  <si>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</si>
  <si>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</si>
  <si>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</si>
  <si>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</si>
  <si>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</si>
  <si>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</si>
  <si>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</si>
  <si>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</si>
  <si>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</si>
  <si>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</si>
  <si>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</si>
  <si>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</si>
  <si>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</si>
  <si>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</si>
  <si>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</si>
  <si>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</si>
  <si>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</si>
  <si>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</si>
  <si>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</si>
  <si>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</si>
  <si>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</si>
  <si>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</si>
  <si>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</si>
  <si>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</si>
  <si>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</si>
  <si>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</si>
  <si>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</si>
  <si>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</si>
  <si>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</si>
  <si>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</si>
  <si>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</si>
  <si>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</si>
  <si>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</si>
  <si>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</si>
  <si>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</si>
  <si>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</si>
  <si>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</si>
  <si>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</si>
  <si>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</si>
  <si>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</si>
  <si>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</si>
  <si>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</si>
  <si>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</si>
  <si>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</si>
  <si>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</si>
  <si>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</si>
  <si>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</si>
  <si>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</si>
  <si>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</si>
  <si>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</si>
  <si>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</si>
  <si>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</si>
  <si>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</si>
  <si>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</si>
  <si>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</si>
  <si>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</si>
  <si>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</si>
  <si>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</si>
  <si>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</si>
  <si>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</si>
  <si>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</si>
  <si>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</si>
  <si>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</si>
  <si>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</si>
  <si>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</si>
  <si>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</si>
  <si>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</si>
  <si>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</si>
  <si>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</si>
  <si>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</si>
  <si>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</si>
  <si>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</si>
  <si>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</si>
  <si>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</si>
  <si>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</si>
  <si>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</si>
  <si>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</si>
  <si>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</si>
  <si>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</si>
  <si>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</si>
  <si>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</si>
  <si>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</si>
  <si>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</si>
  <si>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</si>
  <si>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</si>
  <si>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</si>
  <si>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</si>
  <si>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</si>
  <si>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</si>
  <si>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</si>
  <si>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</si>
  <si>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</si>
  <si>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</si>
  <si>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</si>
  <si>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</si>
  <si>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</si>
  <si>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</si>
  <si>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</si>
  <si>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</si>
  <si>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</si>
  <si>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</si>
  <si>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</si>
  <si>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</si>
  <si>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</si>
  <si>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</si>
  <si>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</si>
  <si>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</si>
  <si>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</si>
  <si>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</si>
  <si>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</si>
  <si>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</si>
  <si>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</si>
  <si>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</si>
  <si>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</si>
  <si>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</si>
  <si>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</si>
  <si>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</si>
  <si>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</si>
  <si>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</si>
  <si>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</si>
  <si>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</si>
  <si>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</si>
  <si>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</si>
  <si>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</si>
  <si>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</si>
  <si>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</si>
  <si>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</si>
  <si>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</si>
  <si>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</si>
  <si>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</si>
  <si>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</si>
  <si>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</si>
  <si>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</si>
  <si>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</si>
  <si>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</si>
  <si>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</si>
  <si>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</si>
  <si>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</si>
  <si>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</si>
  <si>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</si>
  <si>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</si>
  <si>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</si>
  <si>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</si>
  <si>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</si>
  <si>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</si>
  <si>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</si>
  <si>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</si>
  <si>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</si>
  <si>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</si>
  <si>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</si>
  <si>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</si>
  <si>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</si>
  <si>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</si>
  <si>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</si>
  <si>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</si>
  <si>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</si>
  <si>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</si>
  <si>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</si>
  <si>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</si>
  <si>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</si>
  <si>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</si>
  <si>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</si>
  <si>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</si>
  <si>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</si>
  <si>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</si>
  <si>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</si>
  <si>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</si>
  <si>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</si>
  <si>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</si>
  <si>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</si>
  <si>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</si>
  <si>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</si>
  <si>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</si>
  <si>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</si>
  <si>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</si>
  <si>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</si>
  <si>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</si>
  <si>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</si>
  <si>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</si>
  <si>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</si>
  <si>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</si>
  <si>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</si>
  <si>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</si>
  <si>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</si>
  <si>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</si>
  <si>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</si>
  <si>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</si>
  <si>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</si>
  <si>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</si>
  <si>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</si>
  <si>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</si>
  <si>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</si>
  <si>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</si>
  <si>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</si>
  <si>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</si>
  <si>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</si>
  <si>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</si>
  <si>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</si>
  <si>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</si>
  <si>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</si>
  <si>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</si>
  <si>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</si>
  <si>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</si>
  <si>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</si>
  <si>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</si>
  <si>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</si>
  <si>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</si>
  <si>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</si>
  <si>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</si>
  <si>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</si>
  <si>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</si>
  <si>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</si>
  <si>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</si>
  <si>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</si>
  <si>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</si>
  <si>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</si>
  <si>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</si>
  <si>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</si>
  <si>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</si>
  <si>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</si>
  <si>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</si>
  <si>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</si>
  <si>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</si>
  <si>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</si>
  <si>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</si>
  <si>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</si>
  <si>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</si>
  <si>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</si>
  <si>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</si>
  <si>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</si>
  <si>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</si>
  <si>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</si>
  <si>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</si>
  <si>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</si>
  <si>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</si>
  <si>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</si>
  <si>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</si>
  <si>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</si>
  <si>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</si>
  <si>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</si>
  <si>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</si>
  <si>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</si>
  <si>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</si>
  <si>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</si>
  <si>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</si>
  <si>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</si>
  <si>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</si>
  <si>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</si>
  <si>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</si>
  <si>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</si>
  <si>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</si>
  <si>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</si>
  <si>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</si>
  <si>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</si>
  <si>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</si>
  <si>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</si>
  <si>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</si>
  <si>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</si>
  <si>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</si>
  <si>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</si>
  <si>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</si>
  <si>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</si>
  <si>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</si>
  <si>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</si>
  <si>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</si>
  <si>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</si>
  <si>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</si>
  <si>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</si>
  <si>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</si>
  <si>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</si>
  <si>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</si>
  <si>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</si>
  <si>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</si>
  <si>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</si>
  <si>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</si>
  <si>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</si>
  <si>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</si>
  <si>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</si>
  <si>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</si>
  <si>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</si>
  <si>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</si>
  <si>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</si>
  <si>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</si>
  <si>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</si>
  <si>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</si>
  <si>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</si>
  <si>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</si>
  <si>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</si>
  <si>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</si>
  <si>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</si>
  <si>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</si>
  <si>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</si>
  <si>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</si>
  <si>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</si>
  <si>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</si>
  <si>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</si>
  <si>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</si>
  <si>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</si>
  <si>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</si>
  <si>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</si>
  <si>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</si>
  <si>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</si>
  <si>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</si>
  <si>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</si>
  <si>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</si>
  <si>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</si>
  <si>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</si>
  <si>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</si>
  <si>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</si>
  <si>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</si>
  <si>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</si>
  <si>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</si>
  <si>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</si>
  <si>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</si>
  <si>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</si>
  <si>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</si>
  <si>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</si>
  <si>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</si>
  <si>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</si>
  <si>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</si>
  <si>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</si>
  <si>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</si>
  <si>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</si>
  <si>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</si>
  <si>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</si>
  <si>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</si>
  <si>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</si>
  <si>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</si>
  <si>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</si>
  <si>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</si>
  <si>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</si>
  <si>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</si>
  <si>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</si>
  <si>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</si>
  <si>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</si>
  <si>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</si>
  <si>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</si>
  <si>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</si>
  <si>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</si>
  <si>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</si>
  <si>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</si>
  <si>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</si>
  <si>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</si>
  <si>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</si>
  <si>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</si>
  <si>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</si>
  <si>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</si>
  <si>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</si>
  <si>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</si>
  <si>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</si>
  <si>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</si>
  <si>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</si>
  <si>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</si>
  <si>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</si>
  <si>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</si>
  <si>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</si>
  <si>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</si>
  <si>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</si>
  <si>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</si>
  <si>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</si>
  <si>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</si>
  <si>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</si>
  <si>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</si>
  <si>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</si>
  <si>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</si>
  <si>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</si>
  <si>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</si>
  <si>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</si>
  <si>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</si>
  <si>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</si>
  <si>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</si>
  <si>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</si>
  <si>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</si>
  <si>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</si>
  <si>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</si>
  <si>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</si>
  <si>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</si>
  <si>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</si>
  <si>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</si>
  <si>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</si>
  <si>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</si>
  <si>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</si>
  <si>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</si>
  <si>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</si>
  <si>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</si>
  <si>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</si>
  <si>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</si>
  <si>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</si>
  <si>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</si>
  <si>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</si>
  <si>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</si>
  <si>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</si>
  <si>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</si>
  <si>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</si>
  <si>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</si>
  <si>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</si>
  <si>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</si>
  <si>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</si>
  <si>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</si>
  <si>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</si>
  <si>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</si>
  <si>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</si>
  <si>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</si>
  <si>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</si>
  <si>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</si>
  <si>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</si>
  <si>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</si>
  <si>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</si>
  <si>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</si>
  <si>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</si>
  <si>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</si>
  <si>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</si>
  <si>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</si>
  <si>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</si>
  <si>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</si>
  <si>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</si>
  <si>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</si>
  <si>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</si>
  <si>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</si>
  <si>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</si>
  <si>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</si>
  <si>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</si>
  <si>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</si>
  <si>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</si>
  <si>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</si>
  <si>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</si>
  <si>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</si>
  <si>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</si>
  <si>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</si>
  <si>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</si>
  <si>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</si>
  <si>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</si>
  <si>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</si>
  <si>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</si>
  <si>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</si>
  <si>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</si>
  <si>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</si>
  <si>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</si>
  <si>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</si>
  <si>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</si>
  <si>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</si>
  <si>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</si>
  <si>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</si>
  <si>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</si>
  <si>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</si>
  <si>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</si>
  <si>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</si>
  <si>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</si>
  <si>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</si>
  <si>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</si>
  <si>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</si>
  <si>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</si>
  <si>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</si>
  <si>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</si>
  <si>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</si>
  <si>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</si>
  <si>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</si>
  <si>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</si>
  <si>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</si>
  <si>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</si>
  <si>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</si>
  <si>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</si>
  <si>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</si>
  <si>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</si>
  <si>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</si>
  <si>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</si>
  <si>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</si>
  <si>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</si>
  <si>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</si>
  <si>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</si>
  <si>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</si>
  <si>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</si>
  <si>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</si>
  <si>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</si>
  <si>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</si>
  <si>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</si>
  <si>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</si>
  <si>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</si>
  <si>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</si>
  <si>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</si>
  <si>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</si>
  <si>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</si>
  <si>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</si>
  <si>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</si>
  <si>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</si>
  <si>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</si>
  <si>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</si>
  <si>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</si>
  <si>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</si>
  <si>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</si>
  <si>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</si>
  <si>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</si>
  <si>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</si>
  <si>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</si>
  <si>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</si>
  <si>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</si>
  <si>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</si>
  <si>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</si>
  <si>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</si>
  <si>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</si>
  <si>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</si>
  <si>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</si>
  <si>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</si>
  <si>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</si>
  <si>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</si>
  <si>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</si>
  <si>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</si>
  <si>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</si>
  <si>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</si>
  <si>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</si>
  <si>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</si>
  <si>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</si>
  <si>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</si>
  <si>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</si>
  <si>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</si>
  <si>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</si>
  <si>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</si>
  <si>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</si>
  <si>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</si>
  <si>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</si>
  <si>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</si>
  <si>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</si>
  <si>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</si>
  <si>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</si>
  <si>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</si>
  <si>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</si>
  <si>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</si>
  <si>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</si>
  <si>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</si>
  <si>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</si>
  <si>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</si>
  <si>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</si>
  <si>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</si>
  <si>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</si>
  <si>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</si>
  <si>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</si>
  <si>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</si>
  <si>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</si>
  <si>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</si>
  <si>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</si>
  <si>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</si>
  <si>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</si>
  <si>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</si>
  <si>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</si>
  <si>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</si>
  <si>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</si>
  <si>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</si>
  <si>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</si>
  <si>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</si>
  <si>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</si>
  <si>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</si>
  <si>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</si>
  <si>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</si>
  <si>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</si>
  <si>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</si>
  <si>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</si>
  <si>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</si>
  <si>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</si>
  <si>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</si>
  <si>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</si>
  <si>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</si>
  <si>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</si>
  <si>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</si>
  <si>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</si>
  <si>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</si>
  <si>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</si>
  <si>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</si>
  <si>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</si>
  <si>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</si>
  <si>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</si>
  <si>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</si>
  <si>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</si>
  <si>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</si>
  <si>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</si>
  <si>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</si>
  <si>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</si>
  <si>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</si>
  <si>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</si>
  <si>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</si>
  <si>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</si>
  <si>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</si>
  <si>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</si>
  <si>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</si>
  <si>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</si>
  <si>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</si>
  <si>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</si>
  <si>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</si>
  <si>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</si>
  <si>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</si>
  <si>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</si>
  <si>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</si>
  <si>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</si>
  <si>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</si>
  <si>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</si>
  <si>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</si>
  <si>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</si>
  <si>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</si>
  <si>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</si>
  <si>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</si>
  <si>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</si>
  <si>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</si>
  <si>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</si>
  <si>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</si>
  <si>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</si>
  <si>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</si>
  <si>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</si>
  <si>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</si>
  <si>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</si>
  <si>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</si>
  <si>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</si>
  <si>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</si>
  <si>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</si>
  <si>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</si>
  <si>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</si>
  <si>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</si>
  <si>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</si>
  <si>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</si>
  <si>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</si>
  <si>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</si>
  <si>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</si>
  <si>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</si>
  <si>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</si>
  <si>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</si>
  <si>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</si>
  <si>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</si>
  <si>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</si>
  <si>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</si>
  <si>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</si>
  <si>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</si>
  <si>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</si>
  <si>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</si>
  <si>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</si>
  <si>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</si>
  <si>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</si>
  <si>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</si>
  <si>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</si>
  <si>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</si>
  <si>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</si>
  <si>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</si>
  <si>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</si>
  <si>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</si>
  <si>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</si>
  <si>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</si>
  <si>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</si>
  <si>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</si>
  <si>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</si>
  <si>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</si>
  <si>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</si>
  <si>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</si>
  <si>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</si>
  <si>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</si>
  <si>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</si>
  <si>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</si>
  <si>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</si>
  <si>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</si>
  <si>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</si>
  <si>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</si>
  <si>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</si>
  <si>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</si>
  <si>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</si>
  <si>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</si>
  <si>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</si>
  <si>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</si>
  <si>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</si>
  <si>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</si>
  <si>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</si>
  <si>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</si>
  <si>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</si>
  <si>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</si>
  <si>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</si>
  <si>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</si>
  <si>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</si>
  <si>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</si>
  <si>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</si>
  <si>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</si>
  <si>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</si>
  <si>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</si>
  <si>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</si>
  <si>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</si>
  <si>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</si>
  <si>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</si>
  <si>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</si>
  <si>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</si>
  <si>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</si>
  <si>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</si>
  <si>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</si>
  <si>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</si>
  <si>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</si>
  <si>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</si>
  <si>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</si>
  <si>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</si>
  <si>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</si>
  <si>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</si>
  <si>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</si>
  <si>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</si>
  <si>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</si>
  <si>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</si>
  <si>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</si>
  <si>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</si>
  <si>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</si>
  <si>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</si>
  <si>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</si>
  <si>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</si>
  <si>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</si>
  <si>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</si>
  <si>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</si>
  <si>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</si>
  <si>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</si>
  <si>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</si>
  <si>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</si>
  <si>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</si>
  <si>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</si>
  <si>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</si>
  <si>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</si>
  <si>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</si>
  <si>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</si>
  <si>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</si>
  <si>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</si>
  <si>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</si>
  <si>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</si>
  <si>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</si>
  <si>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</si>
  <si>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</si>
  <si>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</si>
  <si>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</si>
  <si>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</si>
  <si>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</si>
  <si>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</si>
  <si>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</si>
  <si>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</si>
  <si>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</si>
  <si>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</si>
  <si>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</si>
  <si>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</si>
  <si>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</si>
  <si>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</si>
  <si>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</si>
  <si>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</si>
  <si>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</si>
  <si>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</si>
  <si>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</si>
  <si>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</si>
  <si>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</si>
  <si>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</si>
  <si>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</si>
  <si>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</si>
  <si>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</si>
  <si>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</si>
  <si>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</si>
  <si>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</si>
  <si>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</si>
  <si>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</si>
  <si>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</si>
  <si>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</si>
  <si>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</si>
  <si>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</si>
  <si>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</si>
  <si>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</si>
  <si>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</si>
  <si>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</si>
  <si>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</si>
  <si>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</si>
  <si>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</si>
  <si>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</si>
  <si>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</si>
  <si>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</si>
  <si>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</si>
  <si>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</si>
  <si>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</si>
  <si>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</si>
  <si>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</si>
  <si>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</si>
  <si>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</si>
  <si>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</si>
  <si>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</si>
  <si>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</si>
  <si>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</si>
  <si>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</si>
  <si>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</si>
  <si>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</si>
  <si>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</si>
  <si>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</si>
  <si>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</si>
  <si>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</si>
  <si>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</si>
  <si>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</si>
  <si>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</si>
  <si>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</si>
  <si>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</si>
  <si>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</si>
  <si>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</si>
  <si>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</si>
  <si>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</si>
  <si>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</si>
  <si>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</si>
  <si>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</si>
  <si>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</si>
  <si>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</si>
  <si>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</si>
  <si>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</si>
  <si>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</si>
  <si>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</si>
  <si>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</si>
  <si>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</si>
  <si>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</si>
  <si>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</si>
  <si>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</si>
  <si>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</si>
  <si>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</si>
  <si>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</si>
  <si>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</si>
  <si>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</si>
  <si>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</si>
  <si>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</si>
  <si>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</si>
  <si>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</si>
  <si>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</si>
  <si>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</si>
  <si>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</si>
  <si>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</si>
  <si>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</si>
  <si>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</si>
  <si>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</si>
  <si>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</si>
  <si>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</si>
  <si>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</si>
  <si>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</si>
  <si>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</si>
  <si>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</si>
  <si>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</si>
  <si>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</si>
  <si>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</si>
  <si>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</si>
  <si>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</si>
  <si>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</si>
  <si>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</si>
  <si>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</si>
  <si>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</si>
  <si>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</si>
  <si>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</si>
  <si>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</si>
  <si>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</si>
  <si>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</si>
  <si>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</si>
  <si>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</si>
  <si>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</si>
  <si>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</si>
  <si>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</si>
  <si>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</si>
  <si>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</si>
  <si>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</si>
  <si>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</si>
  <si>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</si>
  <si>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</si>
  <si>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</si>
  <si>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</si>
  <si>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</si>
  <si>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</si>
  <si>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</si>
  <si>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</si>
  <si>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</si>
  <si>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</si>
  <si>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</si>
  <si>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</si>
  <si>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</si>
  <si>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</si>
  <si>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</si>
  <si>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</si>
  <si>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</si>
  <si>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</si>
  <si>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</si>
  <si>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</si>
  <si>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</si>
  <si>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</si>
  <si>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</si>
  <si>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</si>
  <si>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</si>
  <si>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</si>
  <si>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</si>
  <si>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</si>
  <si>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</si>
  <si>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</si>
  <si>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</si>
  <si>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</si>
  <si>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</si>
  <si>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</si>
  <si>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</si>
  <si>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</si>
  <si>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</si>
  <si>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</si>
  <si>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</si>
  <si>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</si>
  <si>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</si>
  <si>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</si>
  <si>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</si>
  <si>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</si>
  <si>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</si>
  <si>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</si>
  <si>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</si>
  <si>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</si>
  <si>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</si>
  <si>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</si>
  <si>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</si>
  <si>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</si>
  <si>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</si>
  <si>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</si>
  <si>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</si>
  <si>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</si>
  <si>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</si>
  <si>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</si>
  <si>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</si>
  <si>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</si>
  <si>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</si>
  <si>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</si>
  <si>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</si>
  <si>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</si>
  <si>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</si>
  <si>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</si>
  <si>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</si>
  <si>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</si>
  <si>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</si>
  <si>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</si>
  <si>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</si>
  <si>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</si>
  <si>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</si>
  <si>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</si>
  <si>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</si>
  <si>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</si>
  <si>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</si>
  <si>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</si>
  <si>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</si>
  <si>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</si>
  <si>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</si>
  <si>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</si>
  <si>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</si>
  <si>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</si>
  <si>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</si>
  <si>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</si>
  <si>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</si>
  <si>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</si>
  <si>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</si>
  <si>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</si>
  <si>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</si>
  <si>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</si>
  <si>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</si>
  <si>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</si>
  <si>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</si>
  <si>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</si>
  <si>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</si>
  <si>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</si>
  <si>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</si>
  <si>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</si>
  <si>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</si>
  <si>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</si>
  <si>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</si>
  <si>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</si>
  <si>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</si>
  <si>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</si>
  <si>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</si>
  <si>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</si>
  <si>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</si>
  <si>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</si>
  <si>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</si>
  <si>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</si>
  <si>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</si>
  <si>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</si>
  <si>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</si>
  <si>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</si>
  <si>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</si>
  <si>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</si>
  <si>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</si>
  <si>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</si>
  <si>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</si>
  <si>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</si>
  <si>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</si>
  <si>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</si>
  <si>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</si>
  <si>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</si>
  <si>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</si>
  <si>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</si>
  <si>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</si>
  <si>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</si>
  <si>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</si>
  <si>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</si>
  <si>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</si>
  <si>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</si>
  <si>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</si>
  <si>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</si>
  <si>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</si>
  <si>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</si>
  <si>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</si>
  <si>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</si>
  <si>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</si>
  <si>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</si>
  <si>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</si>
  <si>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</si>
  <si>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</si>
  <si>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</si>
  <si>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</si>
  <si>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</si>
  <si>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</si>
  <si>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</si>
  <si>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</si>
  <si>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</si>
  <si>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</si>
  <si>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</si>
  <si>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</si>
  <si>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</si>
  <si>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</si>
  <si>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</si>
  <si>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</si>
  <si>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</si>
  <si>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</si>
  <si>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</si>
  <si>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</si>
  <si>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</si>
  <si>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</si>
  <si>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</si>
  <si>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</si>
  <si>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</si>
  <si>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</si>
  <si>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</si>
  <si>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</si>
  <si>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</si>
  <si>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</si>
  <si>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</si>
  <si>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</si>
  <si>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</si>
  <si>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</si>
  <si>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</si>
  <si>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</si>
  <si>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</si>
  <si>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</si>
  <si>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</si>
  <si>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</si>
  <si>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</si>
  <si>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</si>
  <si>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</si>
  <si>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</si>
  <si>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</si>
  <si>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</si>
  <si>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</si>
  <si>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</si>
  <si>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</si>
  <si>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</si>
  <si>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</si>
  <si>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</si>
  <si>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</si>
  <si>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</si>
  <si>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</si>
  <si>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</si>
  <si>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</si>
  <si>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</si>
  <si>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</si>
  <si>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</si>
  <si>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</si>
  <si>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</si>
  <si>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</si>
  <si>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</si>
  <si>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</si>
  <si>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</si>
  <si>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</si>
  <si>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</si>
  <si>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</si>
  <si>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</si>
  <si>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</si>
  <si>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</si>
  <si>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</si>
  <si>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</si>
  <si>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</si>
  <si>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</si>
  <si>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</si>
  <si>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</si>
  <si>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</si>
  <si>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</si>
  <si>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</si>
  <si>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</si>
  <si>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</si>
  <si>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</si>
  <si>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</si>
  <si>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</si>
  <si>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</si>
  <si>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</si>
  <si>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</si>
  <si>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</si>
  <si>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</si>
  <si>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</si>
  <si>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</si>
  <si>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</si>
  <si>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</si>
  <si>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</si>
  <si>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</si>
  <si>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</si>
  <si>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</si>
  <si>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</si>
  <si>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</si>
  <si>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</si>
  <si>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</si>
  <si>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</si>
  <si>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</si>
  <si>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</si>
  <si>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</si>
  <si>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</si>
  <si>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</si>
  <si>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</si>
  <si>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</si>
  <si>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</si>
  <si>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</si>
  <si>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</si>
  <si>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</si>
  <si>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</si>
  <si>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</si>
  <si>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</si>
  <si>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</si>
  <si>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</si>
  <si>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</si>
  <si>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</si>
  <si>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</si>
  <si>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</si>
  <si>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</si>
  <si>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</si>
  <si>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</si>
  <si>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</si>
  <si>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</si>
  <si>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</si>
  <si>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</si>
  <si>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</si>
  <si>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</si>
  <si>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</si>
  <si>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</si>
  <si>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</si>
  <si>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</si>
  <si>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</si>
  <si>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</si>
  <si>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</si>
  <si>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</si>
  <si>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</si>
  <si>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</si>
  <si>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</si>
  <si>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</si>
  <si>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</si>
  <si>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</si>
  <si>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</si>
  <si>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</si>
  <si>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</si>
  <si>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</si>
  <si>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</si>
  <si>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</si>
  <si>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</si>
  <si>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</si>
  <si>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</si>
  <si>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</si>
  <si>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</si>
  <si>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</si>
  <si>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</si>
  <si>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</si>
  <si>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</si>
  <si>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</si>
  <si>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</si>
  <si>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</si>
  <si>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</si>
  <si>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</si>
  <si>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</si>
  <si>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</si>
  <si>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</si>
  <si>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</si>
  <si>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</si>
  <si>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</si>
  <si>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</si>
  <si>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</si>
  <si>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</si>
  <si>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</si>
  <si>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</si>
  <si>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</si>
  <si>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</si>
  <si>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</si>
  <si>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</si>
  <si>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</si>
  <si>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</si>
  <si>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</si>
  <si>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</si>
  <si>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</si>
  <si>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</si>
  <si>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</si>
  <si>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</si>
  <si>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</si>
  <si>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</si>
  <si>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</si>
  <si>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</si>
  <si>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</si>
  <si>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</si>
  <si>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</si>
  <si>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</si>
  <si>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</si>
  <si>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</si>
  <si>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</si>
  <si>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</si>
  <si>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</si>
  <si>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</si>
  <si>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</si>
  <si>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</si>
  <si>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</si>
  <si>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</si>
  <si>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</si>
  <si>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</si>
  <si>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</si>
  <si>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</si>
  <si>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</si>
  <si>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</si>
  <si>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</si>
  <si>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</si>
  <si>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</si>
  <si>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</si>
  <si>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</si>
  <si>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</si>
  <si>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</si>
  <si>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</si>
  <si>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</si>
  <si>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</si>
  <si>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</si>
  <si>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</si>
  <si>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</si>
  <si>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</si>
  <si>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</si>
  <si>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</si>
  <si>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</si>
  <si>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</si>
  <si>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</si>
  <si>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</si>
  <si>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</si>
  <si>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</si>
  <si>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</si>
  <si>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</si>
  <si>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</si>
  <si>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</si>
  <si>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</si>
  <si>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</si>
  <si>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</si>
  <si>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</si>
  <si>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</si>
  <si>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</si>
  <si>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</si>
  <si>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</si>
  <si>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</si>
  <si>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</si>
  <si>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</si>
  <si>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</si>
  <si>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</si>
  <si>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</si>
  <si>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</si>
  <si>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</si>
  <si>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</si>
  <si>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</si>
  <si>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</si>
  <si>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</si>
  <si>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</si>
  <si>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</si>
  <si>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</si>
  <si>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</si>
  <si>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</si>
  <si>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</si>
  <si>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</si>
  <si>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</si>
  <si>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</si>
  <si>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</si>
  <si>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</si>
  <si>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</si>
  <si>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</si>
  <si>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</si>
  <si>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</si>
  <si>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</si>
  <si>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</si>
  <si>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</si>
  <si>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</si>
  <si>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</si>
  <si>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</si>
  <si>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</si>
  <si>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</si>
  <si>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</si>
  <si>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</si>
  <si>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</si>
  <si>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</si>
  <si>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</si>
  <si>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</si>
  <si>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</si>
  <si>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</si>
  <si>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</si>
  <si>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</si>
  <si>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</si>
  <si>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</si>
  <si>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</si>
  <si>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</si>
  <si>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</si>
  <si>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</si>
  <si>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</si>
  <si>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</si>
  <si>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</si>
  <si>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</si>
  <si>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</si>
  <si>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</si>
  <si>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</si>
  <si>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</si>
  <si>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</si>
  <si>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</si>
  <si>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</si>
  <si>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</si>
  <si>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</si>
  <si>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</si>
  <si>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</si>
  <si>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</si>
  <si>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</si>
  <si>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</si>
  <si>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</si>
  <si>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</si>
  <si>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</si>
  <si>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</si>
  <si>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</si>
  <si>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</si>
  <si>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</si>
  <si>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</si>
  <si>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</si>
  <si>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</si>
  <si>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</si>
  <si>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</si>
  <si>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</si>
  <si>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</si>
  <si>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</si>
  <si>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</si>
  <si>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</si>
  <si>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</si>
  <si>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</si>
  <si>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</si>
  <si>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</si>
  <si>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</si>
  <si>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</si>
  <si>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</si>
  <si>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</si>
  <si>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</si>
  <si>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</si>
  <si>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</si>
  <si>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</si>
  <si>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</si>
  <si>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</si>
  <si>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</si>
  <si>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</si>
  <si>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</si>
  <si>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</si>
  <si>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</si>
  <si>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</si>
  <si>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</si>
  <si>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</si>
  <si>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</si>
  <si>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</si>
  <si>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</si>
  <si>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</si>
  <si>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</si>
  <si>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</si>
  <si>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</si>
  <si>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</si>
  <si>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</si>
  <si>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</si>
  <si>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</si>
  <si>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</si>
  <si>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</si>
  <si>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</si>
  <si>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</si>
  <si>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</si>
  <si>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</si>
  <si>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</si>
  <si>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</si>
  <si>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</si>
  <si>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</si>
  <si>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</si>
  <si>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</si>
  <si>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</si>
  <si>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</si>
  <si>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</si>
  <si>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</si>
  <si>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</si>
  <si>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</si>
  <si>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</si>
  <si>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</si>
  <si>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</si>
  <si>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</si>
  <si>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</si>
  <si>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</si>
  <si>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</si>
  <si>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</si>
  <si>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</si>
  <si>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</si>
  <si>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</si>
  <si>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</si>
  <si>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</si>
  <si>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</si>
  <si>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</si>
  <si>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</si>
  <si>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</si>
  <si>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</si>
  <si>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</si>
  <si>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</si>
  <si>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</si>
  <si>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</si>
  <si>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</si>
  <si>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</si>
  <si>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</si>
  <si>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</si>
  <si>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</si>
  <si>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</si>
  <si>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</si>
  <si>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</si>
  <si>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</si>
  <si>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</si>
  <si>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</si>
  <si>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</si>
  <si>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</si>
  <si>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</si>
  <si>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</si>
  <si>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</si>
  <si>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</si>
  <si>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</si>
  <si>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</si>
  <si>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</si>
  <si>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</si>
  <si>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</si>
  <si>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</si>
  <si>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</si>
  <si>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</si>
  <si>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</si>
  <si>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</si>
  <si>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</si>
  <si>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</si>
  <si>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</si>
  <si>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</si>
  <si>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</si>
  <si>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</si>
  <si>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</si>
  <si>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</si>
  <si>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</si>
  <si>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</si>
  <si>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</si>
  <si>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</si>
  <si>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</si>
  <si>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</si>
  <si>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</si>
  <si>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</si>
  <si>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</si>
  <si>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</si>
  <si>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</si>
  <si>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</si>
  <si>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</si>
  <si>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</si>
  <si>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</si>
  <si>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</si>
  <si>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</si>
  <si>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</si>
  <si>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</si>
  <si>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</si>
  <si>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</si>
  <si>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</si>
  <si>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</si>
  <si>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</si>
  <si>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</si>
  <si>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</si>
  <si>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</si>
  <si>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</si>
  <si>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</si>
  <si>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</si>
  <si>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</si>
  <si>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</si>
  <si>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</si>
  <si>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</si>
  <si>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</si>
  <si>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</si>
  <si>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</si>
  <si>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</si>
  <si>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</si>
  <si>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</si>
  <si>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</si>
  <si>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</si>
  <si>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</si>
  <si>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</si>
  <si>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</si>
  <si>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</si>
  <si>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</si>
  <si>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</si>
  <si>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</si>
  <si>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</si>
  <si>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</si>
  <si>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</si>
  <si>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</si>
  <si>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</si>
  <si>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</si>
  <si>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</si>
  <si>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</si>
  <si>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</si>
  <si>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</si>
  <si>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</si>
  <si>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</si>
  <si>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</si>
  <si>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</si>
  <si>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</si>
  <si>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</si>
  <si>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</si>
  <si>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</si>
  <si>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</si>
  <si>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</si>
  <si>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</si>
  <si>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</si>
  <si>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</si>
  <si>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</si>
  <si>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</si>
  <si>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</si>
  <si>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</si>
  <si>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</si>
  <si>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</si>
  <si>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</si>
  <si>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</si>
  <si>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</si>
  <si>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</si>
  <si>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</si>
  <si>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</si>
  <si>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</si>
  <si>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</si>
  <si>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</si>
  <si>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</si>
  <si>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</si>
  <si>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</si>
  <si>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</si>
  <si>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</si>
  <si>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</si>
  <si>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</si>
  <si>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</si>
  <si>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</si>
  <si>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</si>
  <si>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</si>
  <si>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</si>
  <si>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</si>
  <si>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</si>
  <si>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</si>
  <si>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</si>
  <si>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</si>
  <si>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</si>
  <si>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</si>
  <si>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</si>
  <si>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</si>
  <si>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</si>
  <si>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</si>
  <si>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</si>
  <si>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</si>
  <si>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</si>
  <si>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</si>
  <si>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</si>
  <si>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</si>
  <si>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</si>
  <si>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</si>
  <si>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</si>
  <si>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</si>
  <si>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</si>
  <si>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</si>
  <si>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</si>
  <si>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</si>
  <si>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</si>
  <si>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</si>
  <si>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</si>
  <si>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</si>
  <si>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</si>
  <si>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</si>
  <si>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</si>
  <si>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</si>
  <si>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</si>
  <si>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</si>
  <si>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</si>
  <si>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</si>
  <si>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</si>
  <si>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</si>
  <si>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</si>
  <si>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</si>
  <si>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</si>
  <si>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</si>
  <si>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</si>
  <si>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</si>
  <si>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</si>
  <si>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</si>
  <si>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</si>
  <si>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</si>
  <si>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</si>
  <si>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</si>
  <si>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</si>
  <si>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</si>
  <si>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</si>
  <si>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</si>
  <si>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</si>
  <si>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</si>
  <si>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</si>
  <si>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</si>
  <si>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</si>
  <si>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</si>
  <si>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</si>
  <si>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</si>
  <si>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</si>
  <si>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</si>
  <si>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</si>
  <si>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</si>
  <si>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</si>
  <si>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</si>
  <si>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</si>
  <si>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</si>
  <si>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</si>
  <si>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</si>
  <si>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</si>
  <si>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</si>
  <si>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</si>
  <si>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</si>
  <si>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</si>
  <si>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</si>
  <si>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</si>
  <si>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</si>
  <si>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</si>
  <si>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</si>
  <si>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</si>
  <si>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</si>
  <si>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</si>
  <si>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</si>
  <si>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</si>
  <si>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</si>
  <si>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</si>
  <si>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</si>
  <si>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</si>
  <si>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</si>
  <si>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</si>
  <si>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</si>
  <si>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</si>
  <si>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</si>
  <si>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</si>
  <si>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</si>
  <si>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</si>
  <si>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</si>
  <si>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</si>
  <si>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</si>
  <si>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</si>
  <si>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</si>
  <si>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</si>
  <si>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</si>
  <si>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</si>
  <si>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</si>
  <si>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</si>
  <si>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</si>
  <si>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</si>
  <si>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</si>
  <si>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</si>
  <si>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</si>
  <si>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</si>
  <si>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</si>
  <si>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</si>
  <si>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</si>
  <si>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</si>
  <si>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</si>
  <si>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</si>
  <si>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</si>
  <si>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</si>
  <si>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</si>
  <si>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</si>
  <si>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</si>
  <si>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</si>
  <si>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</si>
  <si>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</si>
  <si>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</si>
  <si>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</si>
  <si>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</si>
  <si>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</si>
  <si>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</si>
  <si>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</si>
  <si>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</si>
  <si>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</si>
  <si>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</si>
  <si>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</si>
  <si>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</si>
  <si>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</si>
  <si>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</si>
  <si>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</si>
  <si>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</si>
  <si>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</si>
  <si>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</si>
  <si>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</si>
  <si>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</si>
  <si>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</si>
  <si>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</si>
  <si>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</si>
  <si>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</si>
  <si>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</si>
  <si>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</si>
  <si>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</si>
  <si>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</si>
  <si>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</si>
  <si>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</si>
  <si>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</si>
  <si>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</si>
  <si>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</si>
  <si>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</si>
  <si>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</si>
  <si>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</si>
  <si>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</si>
  <si>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</si>
  <si>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</si>
  <si>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</si>
  <si>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</si>
  <si>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</si>
  <si>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</si>
  <si>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</si>
  <si>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</si>
  <si>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</si>
  <si>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</si>
  <si>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</si>
  <si>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</si>
  <si>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</si>
  <si>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</si>
  <si>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</si>
  <si>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</si>
  <si>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</si>
  <si>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</si>
  <si>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</si>
  <si>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</si>
  <si>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</si>
  <si>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</si>
  <si>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</si>
  <si>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</si>
  <si>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</si>
  <si>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</si>
  <si>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</si>
  <si>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</si>
  <si>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</si>
  <si>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</si>
  <si>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</si>
  <si>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</si>
  <si>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</si>
  <si>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</si>
  <si>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</si>
  <si>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</si>
  <si>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</si>
  <si>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</si>
  <si>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</si>
  <si>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</si>
  <si>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</si>
  <si>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</si>
  <si>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</si>
  <si>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</si>
  <si>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</si>
  <si>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</si>
  <si>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</si>
  <si>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</si>
  <si>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</si>
  <si>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</si>
  <si>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</si>
  <si>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</si>
  <si>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</si>
  <si>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</si>
  <si>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</si>
  <si>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</si>
  <si>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</si>
  <si>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</si>
  <si>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</si>
  <si>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</si>
  <si>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</si>
  <si>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</si>
  <si>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</si>
  <si>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</si>
  <si>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</si>
  <si>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</si>
  <si>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</si>
  <si>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</si>
  <si>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</si>
  <si>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</si>
  <si>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</si>
  <si>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</si>
  <si>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</si>
  <si>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</si>
  <si>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</si>
  <si>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</si>
  <si>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</si>
  <si>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</si>
  <si>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</si>
  <si>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</si>
  <si>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</si>
  <si>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</si>
  <si>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</si>
  <si>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</si>
  <si>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</si>
  <si>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</si>
  <si>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</si>
  <si>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</si>
  <si>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</si>
  <si>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</si>
  <si>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</si>
  <si>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</si>
  <si>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</si>
  <si>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</si>
  <si>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</si>
  <si>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</si>
  <si>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</si>
  <si>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</si>
  <si>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</si>
  <si>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</si>
  <si>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</si>
  <si>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</si>
  <si>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</si>
  <si>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</si>
  <si>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</si>
  <si>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</si>
  <si>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</si>
  <si>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</si>
  <si>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</si>
  <si>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</si>
  <si>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</si>
  <si>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</si>
  <si>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</si>
  <si>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</si>
  <si>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</si>
  <si>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</si>
  <si>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</si>
  <si>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</si>
  <si>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</si>
  <si>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</si>
  <si>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</si>
  <si>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</si>
  <si>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</si>
  <si>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</si>
  <si>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</si>
  <si>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</si>
  <si>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</si>
  <si>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</si>
  <si>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</si>
  <si>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</si>
  <si>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</si>
  <si>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</si>
  <si>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</si>
  <si>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</si>
  <si>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</si>
  <si>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</si>
  <si>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</si>
  <si>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</si>
  <si>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</si>
  <si>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</si>
  <si>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</si>
  <si>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</si>
  <si>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</si>
  <si>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</si>
  <si>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</si>
  <si>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</si>
  <si>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</si>
  <si>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</si>
  <si>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</si>
  <si>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</si>
  <si>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</si>
  <si>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</si>
  <si>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</si>
  <si>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</si>
  <si>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</si>
  <si>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</si>
  <si>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</si>
  <si>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</si>
  <si>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</si>
  <si>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</si>
  <si>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</si>
  <si>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</si>
  <si>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</si>
  <si>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</si>
  <si>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</si>
  <si>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</si>
  <si>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</si>
  <si>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</si>
  <si>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</si>
  <si>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</si>
  <si>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</si>
  <si>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</si>
  <si>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</si>
  <si>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</si>
  <si>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</si>
  <si>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</si>
  <si>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</si>
  <si>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</si>
  <si>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</si>
  <si>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</si>
  <si>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</si>
  <si>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</si>
  <si>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</si>
  <si>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</si>
  <si>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</si>
  <si>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</si>
  <si>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</si>
  <si>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</si>
  <si>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</si>
  <si>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</si>
  <si>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</si>
  <si>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</si>
  <si>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</si>
  <si>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</si>
  <si>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</si>
  <si>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</si>
  <si>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</si>
  <si>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</si>
  <si>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</si>
  <si>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</si>
  <si>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</si>
  <si>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</si>
  <si>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</si>
  <si>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</si>
  <si>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</si>
  <si>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</si>
  <si>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</si>
  <si>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</si>
  <si>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</si>
  <si>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</si>
  <si>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</si>
  <si>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</si>
  <si>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</si>
  <si>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</si>
  <si>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</si>
  <si>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</si>
  <si>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</si>
  <si>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</si>
  <si>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</si>
  <si>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</si>
  <si>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</si>
  <si>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</si>
  <si>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</si>
  <si>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</si>
  <si>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</si>
  <si>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</si>
  <si>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</si>
  <si>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</si>
  <si>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</si>
  <si>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</si>
  <si>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</si>
  <si>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</si>
  <si>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</si>
  <si>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</si>
  <si>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</si>
  <si>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</si>
  <si>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</si>
  <si>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</si>
  <si>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</si>
  <si>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</si>
  <si>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</si>
  <si>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</si>
  <si>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</si>
  <si>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</si>
  <si>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</si>
  <si>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</si>
  <si>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</si>
  <si>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</si>
  <si>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</si>
  <si>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</si>
  <si>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</si>
  <si>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</si>
  <si>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</si>
  <si>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</si>
  <si>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</si>
  <si>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</si>
  <si>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</si>
  <si>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</si>
  <si>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</si>
  <si>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</si>
  <si>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</si>
  <si>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</si>
  <si>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</si>
  <si>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</si>
  <si>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</si>
  <si>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</si>
  <si>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</si>
  <si>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</si>
  <si>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</si>
  <si>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</si>
  <si>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</si>
  <si>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</si>
  <si>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</si>
  <si>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</si>
  <si>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</si>
  <si>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</si>
  <si>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</si>
  <si>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</si>
  <si>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</si>
  <si>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</si>
  <si>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</si>
  <si>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</si>
  <si>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</si>
  <si>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</si>
  <si>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</si>
  <si>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</si>
  <si>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</si>
  <si>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</si>
  <si>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</si>
  <si>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</si>
  <si>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</si>
  <si>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</si>
  <si>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</si>
  <si>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</si>
  <si>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</si>
  <si>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</si>
  <si>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</si>
  <si>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</si>
  <si>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</si>
  <si>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</si>
  <si>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</si>
  <si>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</si>
  <si>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</si>
  <si>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</si>
  <si>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</si>
  <si>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</si>
  <si>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</si>
  <si>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</si>
  <si>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</si>
  <si>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</si>
  <si>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</si>
  <si>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</si>
  <si>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</si>
  <si>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</si>
  <si>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</si>
  <si>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</si>
  <si>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</si>
  <si>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</si>
  <si>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</si>
  <si>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</si>
  <si>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</si>
  <si>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</si>
  <si>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</si>
  <si>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</si>
  <si>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</si>
  <si>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</si>
  <si>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</si>
  <si>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</si>
  <si>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</si>
  <si>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</si>
  <si>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</si>
  <si>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</si>
  <si>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</si>
  <si>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</si>
  <si>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</si>
  <si>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</si>
  <si>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</si>
  <si>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</si>
  <si>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</si>
  <si>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</si>
  <si>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</si>
  <si>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</si>
  <si>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</si>
  <si>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</si>
  <si>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</si>
  <si>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</si>
  <si>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</si>
  <si>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</si>
  <si>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</si>
  <si>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</si>
  <si>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</si>
  <si>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</si>
  <si>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</si>
  <si>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</si>
  <si>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</si>
  <si>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</si>
  <si>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</si>
  <si>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</si>
  <si>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</si>
  <si>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</si>
  <si>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</si>
  <si>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</si>
  <si>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</si>
  <si>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</si>
  <si>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</si>
  <si>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</si>
  <si>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</si>
  <si>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</si>
  <si>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</si>
  <si>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</si>
  <si>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</si>
  <si>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</si>
  <si>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</si>
  <si>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</si>
  <si>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</si>
  <si>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</si>
  <si>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</si>
  <si>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</si>
  <si>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</si>
  <si>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</si>
  <si>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</si>
  <si>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</si>
  <si>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</si>
  <si>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</si>
  <si>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</si>
  <si>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</si>
  <si>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</si>
  <si>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</si>
  <si>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</si>
  <si>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</si>
  <si>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</si>
  <si>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</si>
  <si>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</si>
  <si>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</si>
  <si>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</si>
  <si>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</si>
  <si>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</si>
  <si>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</si>
  <si>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</si>
  <si>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</si>
  <si>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</si>
  <si>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</si>
  <si>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</si>
  <si>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</si>
  <si>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</si>
  <si>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</si>
  <si>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</si>
  <si>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</si>
  <si>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</si>
  <si>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</si>
  <si>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</si>
  <si>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</si>
  <si>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</si>
  <si>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</si>
  <si>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</si>
  <si>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</si>
  <si>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</si>
  <si>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</si>
  <si>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</si>
  <si>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</si>
  <si>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</si>
  <si>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</si>
  <si>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</si>
  <si>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</si>
  <si>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</si>
  <si>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</si>
  <si>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</si>
  <si>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</si>
  <si>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</si>
  <si>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</si>
  <si>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</si>
  <si>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</si>
  <si>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</si>
  <si>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</si>
  <si>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</si>
  <si>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</si>
  <si>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</si>
  <si>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</si>
  <si>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</si>
  <si>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</si>
  <si>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</si>
  <si>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</si>
  <si>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</si>
  <si>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</si>
  <si>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</si>
  <si>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</si>
  <si>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</si>
  <si>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</si>
  <si>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</si>
  <si>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</si>
  <si>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</si>
  <si>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</si>
  <si>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</si>
  <si>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</si>
  <si>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</si>
  <si>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</si>
  <si>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</si>
  <si>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</si>
  <si>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</si>
  <si>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</si>
  <si>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</si>
  <si>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</si>
  <si>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</si>
  <si>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</si>
  <si>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</si>
  <si>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</si>
  <si>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</si>
  <si>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</si>
  <si>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</si>
  <si>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</si>
  <si>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</si>
  <si>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</si>
  <si>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</si>
  <si>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</si>
  <si>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</si>
  <si>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</si>
  <si>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</si>
  <si>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</si>
  <si>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</si>
  <si>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</si>
  <si>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</si>
  <si>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</si>
  <si>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</si>
  <si>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</si>
  <si>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</si>
  <si>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</si>
  <si>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</si>
  <si>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</si>
  <si>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</si>
  <si>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</si>
  <si>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</si>
  <si>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</si>
  <si>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</si>
  <si>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</si>
  <si>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</si>
  <si>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</si>
  <si>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</si>
  <si>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</si>
  <si>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</si>
  <si>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</si>
  <si>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</si>
  <si>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</si>
  <si>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</si>
  <si>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</si>
  <si>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</si>
  <si>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</si>
  <si>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</si>
  <si>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</si>
  <si>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</si>
  <si>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</si>
  <si>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</si>
  <si>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</si>
  <si>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</si>
  <si>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</si>
  <si>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</si>
  <si>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</si>
  <si>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</si>
  <si>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</si>
  <si>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</si>
  <si>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</si>
  <si>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</si>
  <si>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</si>
  <si>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</si>
  <si>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</si>
  <si>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</si>
  <si>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</si>
  <si>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</si>
  <si>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</si>
  <si>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</si>
  <si>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</si>
  <si>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</si>
  <si>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</si>
  <si>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</si>
  <si>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</si>
  <si>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</si>
  <si>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</si>
  <si>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</si>
  <si>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</si>
  <si>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</si>
  <si>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</si>
  <si>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</si>
  <si>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</si>
  <si>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</si>
  <si>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</si>
  <si>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</si>
  <si>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</si>
  <si>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</si>
  <si>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</si>
  <si>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</si>
  <si>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</si>
  <si>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</si>
  <si>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</si>
  <si>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</si>
  <si>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</si>
  <si>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</si>
  <si>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</si>
  <si>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</si>
  <si>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</si>
  <si>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</si>
  <si>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</si>
  <si>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</si>
  <si>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</si>
  <si>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</si>
  <si>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</si>
  <si>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</si>
  <si>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</si>
  <si>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</si>
  <si>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</si>
  <si>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</si>
  <si>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</si>
  <si>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</si>
  <si>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</si>
  <si>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</si>
  <si>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</si>
  <si>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</si>
  <si>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</si>
  <si>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</si>
  <si>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</si>
  <si>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</si>
  <si>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</si>
  <si>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</si>
  <si>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</si>
  <si>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</si>
  <si>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</si>
  <si>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</si>
  <si>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</si>
  <si>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</si>
  <si>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</si>
  <si>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</si>
  <si>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</si>
  <si>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</si>
  <si>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</si>
  <si>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</si>
  <si>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</si>
  <si>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</si>
  <si>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</si>
  <si>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</si>
  <si>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</si>
  <si>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</si>
  <si>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</si>
  <si>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</si>
  <si>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</si>
  <si>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</si>
  <si>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</si>
  <si>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</si>
  <si>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</si>
  <si>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</si>
  <si>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</si>
  <si>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</si>
  <si>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</si>
  <si>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</si>
  <si>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</si>
  <si>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</si>
  <si>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</si>
  <si>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</si>
  <si>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</si>
  <si>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</si>
  <si>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</si>
  <si>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</si>
  <si>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</si>
  <si>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</si>
  <si>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</si>
  <si>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</si>
  <si>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</si>
  <si>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</si>
  <si>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</si>
  <si>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</si>
  <si>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</si>
  <si>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</si>
  <si>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</si>
  <si>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</si>
  <si>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</si>
  <si>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</si>
  <si>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</si>
  <si>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</si>
  <si>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</si>
  <si>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</si>
  <si>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</si>
  <si>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</si>
  <si>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</si>
  <si>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</si>
  <si>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</si>
  <si>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</si>
  <si>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</si>
  <si>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</si>
  <si>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</si>
  <si>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</si>
  <si>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</si>
  <si>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</si>
  <si>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</si>
  <si>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</si>
  <si>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</si>
  <si>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</si>
  <si>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</si>
  <si>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</si>
  <si>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</si>
  <si>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</si>
  <si>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</si>
  <si>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</si>
  <si>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</si>
  <si>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</si>
  <si>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</si>
  <si>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</si>
  <si>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</si>
  <si>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</si>
  <si>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</si>
  <si>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</si>
  <si>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</si>
  <si>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</si>
  <si>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</si>
  <si>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</si>
  <si>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</si>
  <si>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</si>
  <si>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</si>
  <si>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</si>
  <si>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</si>
  <si>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</si>
  <si>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</si>
  <si>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</si>
  <si>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</si>
  <si>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</si>
  <si>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</si>
  <si>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</si>
  <si>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</si>
  <si>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</si>
  <si>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</si>
  <si>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</si>
  <si>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</si>
  <si>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</si>
  <si>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</si>
  <si>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</si>
  <si>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</si>
  <si>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</si>
  <si>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</si>
  <si>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</si>
  <si>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</si>
  <si>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</si>
  <si>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</si>
  <si>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</si>
  <si>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</si>
  <si>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</si>
  <si>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</si>
  <si>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</si>
  <si>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</si>
  <si>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</si>
  <si>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</si>
  <si>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</si>
  <si>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</si>
  <si>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</si>
  <si>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</si>
  <si>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</si>
  <si>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</si>
  <si>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</si>
  <si>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</si>
  <si>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</si>
  <si>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</si>
  <si>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</si>
  <si>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</si>
  <si>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</si>
  <si>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</si>
  <si>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</si>
  <si>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</si>
  <si>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</si>
  <si>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</si>
  <si>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</si>
  <si>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</si>
  <si>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</si>
  <si>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</si>
  <si>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</si>
  <si>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</si>
  <si>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</si>
  <si>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</si>
  <si>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</si>
  <si>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</si>
  <si>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</si>
  <si>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</si>
  <si>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</si>
  <si>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</si>
  <si>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</si>
  <si>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</si>
  <si>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</si>
  <si>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</si>
  <si>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</si>
  <si>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</si>
  <si>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</si>
  <si>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</si>
  <si>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</si>
  <si>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</si>
  <si>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</si>
  <si>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</si>
  <si>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</si>
  <si>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</si>
  <si>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</si>
  <si>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</si>
  <si>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</si>
  <si>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</si>
  <si>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</si>
  <si>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</si>
  <si>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</si>
  <si>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</si>
  <si>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</si>
  <si>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</si>
  <si>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</si>
  <si>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</si>
  <si>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</si>
  <si>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</si>
  <si>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</si>
  <si>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</si>
  <si>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</si>
  <si>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</si>
  <si>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</si>
  <si>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</si>
  <si>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</si>
  <si>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</si>
  <si>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</si>
  <si>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</si>
  <si>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</si>
  <si>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</si>
  <si>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</si>
  <si>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</si>
  <si>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</si>
  <si>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</si>
  <si>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</si>
  <si>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</si>
  <si>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</si>
  <si>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</si>
  <si>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</si>
  <si>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</si>
  <si>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</si>
  <si>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</si>
  <si>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</si>
  <si>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</si>
  <si>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</si>
  <si>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</si>
  <si>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</si>
  <si>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</si>
  <si>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</si>
  <si>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</si>
  <si>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</si>
  <si>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</si>
  <si>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</si>
  <si>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</si>
  <si>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</si>
  <si>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</si>
  <si>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</si>
  <si>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</si>
  <si>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</si>
  <si>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</si>
  <si>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</si>
  <si>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</si>
  <si>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</si>
  <si>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</si>
  <si>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</si>
  <si>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</si>
  <si>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</si>
  <si>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</si>
  <si>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</si>
  <si>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</si>
  <si>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</si>
  <si>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</si>
  <si>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</si>
  <si>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</si>
  <si>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</si>
  <si>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</si>
  <si>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</si>
  <si>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</si>
  <si>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</si>
  <si>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</si>
  <si>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</si>
  <si>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</si>
  <si>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</si>
  <si>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</si>
  <si>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</si>
  <si>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</si>
  <si>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</si>
  <si>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</si>
  <si>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</si>
  <si>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</si>
  <si>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</si>
  <si>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</si>
  <si>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</si>
  <si>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</si>
  <si>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</si>
  <si>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</si>
  <si>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</si>
  <si>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</si>
  <si>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</si>
  <si>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</si>
  <si>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</si>
  <si>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</si>
  <si>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</si>
  <si>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</si>
  <si>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</si>
  <si>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</si>
  <si>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</si>
  <si>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</si>
  <si>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</si>
  <si>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</si>
  <si>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</si>
  <si>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</si>
  <si>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</si>
  <si>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</si>
  <si>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</si>
  <si>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</si>
  <si>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</si>
  <si>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</si>
  <si>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</si>
  <si>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</si>
  <si>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</si>
  <si>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</si>
  <si>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</si>
  <si>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</si>
  <si>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</si>
  <si>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</si>
  <si>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</si>
  <si>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</si>
  <si>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</si>
  <si>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</si>
  <si>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</si>
  <si>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</si>
  <si>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</si>
  <si>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</si>
  <si>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</si>
  <si>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</si>
  <si>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</si>
  <si>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</si>
  <si>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</si>
  <si>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</si>
  <si>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</si>
  <si>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</si>
  <si>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</si>
  <si>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</si>
  <si>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</si>
  <si>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</si>
  <si>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</si>
  <si>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</si>
  <si>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</si>
  <si>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</si>
  <si>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</si>
  <si>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</si>
  <si>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</si>
  <si>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</si>
  <si>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</si>
  <si>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</si>
  <si>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</si>
  <si>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</si>
  <si>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</si>
  <si>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</si>
  <si>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</si>
  <si>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</si>
  <si>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</si>
  <si>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</si>
  <si>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</si>
  <si>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</si>
  <si>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</si>
  <si>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</si>
  <si>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</si>
  <si>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</si>
  <si>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</si>
  <si>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</si>
  <si>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</si>
  <si>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</si>
  <si>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</si>
  <si>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</si>
  <si>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</si>
  <si>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</si>
  <si>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</si>
  <si>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</si>
  <si>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</si>
  <si>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</si>
  <si>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</si>
  <si>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</si>
  <si>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</si>
  <si>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</si>
  <si>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</si>
  <si>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</si>
  <si>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</si>
  <si>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</si>
  <si>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</si>
  <si>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</si>
  <si>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</si>
  <si>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</si>
  <si>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</si>
  <si>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</si>
  <si>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</si>
  <si>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</si>
  <si>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</si>
  <si>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</si>
  <si>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</si>
  <si>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</si>
  <si>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</si>
  <si>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</si>
  <si>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</si>
  <si>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</si>
  <si>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</si>
  <si>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</si>
  <si>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</si>
  <si>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</si>
  <si>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</si>
  <si>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</si>
  <si>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</si>
  <si>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</si>
  <si>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</si>
  <si>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</si>
  <si>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</si>
  <si>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</si>
  <si>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</si>
  <si>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</si>
  <si>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</si>
  <si>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</si>
  <si>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</si>
  <si>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</si>
  <si>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</si>
  <si>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</si>
  <si>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</si>
  <si>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</si>
  <si>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</si>
  <si>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</si>
  <si>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</si>
  <si>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</si>
  <si>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</si>
  <si>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</si>
  <si>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</si>
  <si>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</si>
  <si>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</si>
  <si>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</si>
  <si>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</si>
  <si>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</si>
  <si>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</si>
  <si>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</si>
  <si>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</si>
  <si>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</si>
  <si>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</si>
  <si>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</si>
  <si>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</si>
  <si>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</si>
  <si>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</si>
  <si>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</si>
  <si>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</si>
  <si>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</si>
  <si>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</si>
  <si>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</si>
  <si>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</si>
  <si>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</si>
  <si>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</si>
  <si>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</si>
  <si>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</si>
  <si>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</si>
  <si>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</si>
  <si>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</si>
  <si>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</si>
  <si>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</si>
  <si>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</si>
  <si>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</si>
  <si>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</si>
  <si>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</si>
  <si>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</si>
  <si>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</si>
  <si>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</si>
  <si>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</si>
  <si>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</si>
  <si>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</si>
  <si>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</si>
  <si>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</si>
  <si>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</si>
  <si>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</si>
  <si>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</si>
  <si>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</si>
  <si>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</si>
  <si>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</si>
  <si>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</si>
  <si>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</si>
  <si>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</si>
  <si>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</si>
  <si>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</si>
  <si>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</si>
  <si>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</si>
  <si>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</si>
  <si>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</si>
  <si>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</si>
  <si>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</si>
  <si>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</si>
  <si>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</si>
  <si>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</si>
  <si>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</si>
  <si>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</si>
  <si>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</si>
  <si>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</si>
  <si>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</si>
  <si>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</si>
  <si>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</si>
  <si>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</si>
  <si>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</si>
  <si>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</si>
  <si>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</si>
  <si>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</si>
  <si>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</si>
  <si>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</si>
  <si>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</si>
  <si>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</si>
  <si>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</si>
  <si>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</si>
  <si>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</si>
  <si>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</si>
  <si>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</si>
  <si>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</si>
  <si>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</si>
  <si>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</si>
  <si>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</si>
  <si>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</si>
  <si>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</si>
  <si>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</si>
  <si>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</si>
  <si>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</si>
  <si>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</si>
  <si>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</si>
  <si>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</si>
  <si>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</si>
  <si>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</si>
  <si>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</si>
  <si>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</si>
  <si>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</si>
  <si>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</si>
  <si>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</si>
  <si>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</si>
  <si>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</si>
  <si>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</si>
  <si>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</si>
  <si>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</si>
  <si>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</si>
  <si>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</si>
  <si>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</si>
  <si>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</si>
  <si>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</si>
  <si>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</si>
  <si>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</si>
  <si>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</si>
  <si>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</si>
  <si>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</si>
  <si>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</si>
  <si>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</si>
  <si>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</si>
  <si>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</si>
  <si>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</si>
  <si>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</si>
  <si>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</si>
  <si>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</si>
  <si>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</si>
  <si>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</si>
  <si>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</si>
  <si>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</si>
  <si>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</si>
  <si>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</si>
  <si>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</si>
  <si>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</si>
  <si>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</si>
  <si>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</si>
  <si>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</si>
  <si>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</si>
  <si>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</si>
  <si>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</si>
  <si>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</si>
  <si>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</si>
  <si>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</si>
  <si>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</si>
  <si>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</si>
  <si>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</si>
  <si>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</si>
  <si>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</si>
  <si>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</si>
  <si>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</si>
  <si>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</si>
  <si>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</si>
  <si>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</si>
  <si>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</si>
  <si>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</si>
  <si>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</si>
  <si>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</si>
  <si>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</si>
  <si>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</si>
  <si>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</si>
  <si>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</si>
  <si>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</si>
  <si>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</si>
  <si>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</si>
  <si>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</si>
  <si>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</si>
  <si>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</si>
  <si>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</si>
  <si>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</si>
  <si>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</si>
  <si>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</si>
  <si>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</si>
  <si>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</si>
  <si>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</si>
  <si>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</si>
  <si>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</si>
  <si>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</si>
  <si>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</si>
  <si>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</si>
  <si>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</si>
  <si>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</si>
  <si>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</si>
  <si>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</si>
  <si>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</si>
  <si>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</si>
  <si>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</si>
  <si>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</si>
  <si>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</si>
  <si>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</si>
  <si>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</si>
  <si>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</si>
  <si>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</si>
  <si>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</si>
  <si>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</si>
  <si>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</si>
  <si>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</si>
  <si>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</si>
  <si>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</si>
  <si>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</si>
  <si>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</si>
  <si>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</si>
  <si>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</si>
  <si>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</si>
  <si>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</si>
  <si>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</si>
  <si>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</si>
  <si>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</si>
  <si>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</si>
  <si>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</si>
  <si>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</si>
  <si>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</si>
  <si>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</si>
  <si>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</si>
  <si>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</si>
  <si>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</si>
  <si>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</si>
  <si>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</si>
  <si>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</si>
  <si>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</si>
  <si>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</si>
  <si>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</si>
  <si>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</si>
  <si>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</si>
  <si>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</si>
  <si>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</si>
  <si>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</si>
  <si>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</si>
  <si>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</si>
  <si>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</si>
  <si>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</si>
  <si>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</si>
  <si>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</si>
  <si>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</si>
  <si>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</si>
  <si>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</si>
  <si>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</si>
  <si>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</si>
  <si>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</si>
  <si>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</si>
  <si>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</si>
  <si>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</si>
  <si>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</si>
  <si>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</si>
  <si>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</si>
  <si>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</si>
  <si>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</si>
  <si>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</si>
  <si>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</si>
  <si>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</si>
  <si>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</si>
  <si>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</si>
  <si>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</si>
  <si>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</si>
  <si>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</si>
  <si>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</si>
  <si>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</si>
  <si>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</si>
  <si>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</si>
  <si>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</si>
  <si>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</si>
  <si>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</si>
  <si>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</si>
  <si>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</si>
  <si>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</si>
  <si>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</si>
  <si>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</si>
  <si>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</si>
  <si>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</si>
  <si>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</si>
  <si>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</si>
  <si>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</si>
  <si>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</si>
  <si>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</si>
  <si>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</si>
  <si>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</si>
  <si>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</si>
  <si>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</si>
  <si>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</si>
  <si>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</si>
  <si>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</si>
  <si>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</si>
  <si>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</si>
  <si>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</si>
  <si>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</si>
  <si>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</si>
  <si>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</si>
  <si>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</si>
  <si>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</si>
  <si>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</si>
  <si>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</si>
  <si>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</si>
  <si>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</si>
  <si>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</si>
  <si>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</si>
  <si>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</si>
  <si>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</si>
  <si>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</si>
  <si>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</si>
  <si>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</si>
  <si>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</si>
  <si>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</si>
  <si>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</si>
  <si>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</si>
  <si>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</si>
  <si>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</si>
  <si>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</si>
  <si>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</si>
  <si>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</si>
  <si>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</si>
  <si>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</si>
  <si>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</si>
  <si>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</si>
  <si>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</si>
  <si>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</si>
  <si>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</si>
  <si>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</si>
  <si>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</si>
  <si>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</si>
  <si>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</si>
  <si>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</si>
  <si>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</si>
  <si>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</si>
  <si>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</si>
  <si>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</si>
  <si>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</si>
  <si>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</si>
  <si>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</si>
  <si>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</si>
  <si>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</si>
  <si>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</si>
  <si>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</si>
  <si>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</si>
  <si>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</si>
  <si>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</si>
  <si>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</si>
  <si>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</si>
  <si>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</si>
  <si>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</si>
  <si>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</si>
  <si>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</si>
  <si>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</si>
  <si>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</si>
  <si>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</si>
  <si>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</si>
  <si>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</si>
  <si>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</si>
  <si>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</si>
  <si>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</si>
  <si>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</si>
  <si>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</si>
  <si>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</si>
  <si>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</si>
  <si>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</si>
  <si>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</si>
  <si>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</si>
  <si>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</si>
  <si>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</si>
  <si>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</si>
  <si>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</si>
  <si>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</si>
  <si>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</si>
  <si>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</si>
  <si>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</si>
  <si>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</si>
  <si>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</si>
  <si>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</si>
  <si>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</si>
  <si>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</si>
  <si>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</si>
  <si>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</si>
  <si>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</si>
  <si>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</si>
  <si>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</si>
  <si>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</si>
  <si>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</si>
  <si>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</si>
  <si>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</si>
  <si>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</si>
  <si>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</si>
  <si>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</si>
  <si>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</si>
  <si>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</si>
  <si>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</si>
  <si>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</si>
  <si>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</si>
  <si>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</si>
  <si>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</si>
  <si>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</si>
  <si>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</si>
  <si>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</si>
  <si>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</si>
  <si>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</si>
  <si>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</si>
  <si>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</si>
  <si>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</si>
  <si>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</si>
  <si>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</si>
  <si>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</si>
  <si>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</si>
  <si>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</si>
  <si>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</si>
  <si>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</si>
  <si>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</si>
  <si>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</si>
  <si>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</si>
  <si>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</si>
  <si>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</si>
  <si>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</si>
  <si>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</si>
  <si>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</si>
  <si>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</si>
  <si>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</si>
  <si>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</si>
  <si>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</si>
  <si>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</si>
  <si>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</si>
  <si>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</si>
  <si>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</si>
  <si>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</si>
  <si>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</si>
  <si>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</si>
  <si>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</si>
  <si>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</si>
  <si>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</si>
  <si>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</si>
  <si>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</si>
  <si>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</si>
  <si>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</si>
  <si>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</si>
  <si>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</si>
  <si>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</si>
  <si>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</si>
  <si>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</si>
  <si>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</si>
  <si>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</si>
  <si>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</si>
  <si>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</si>
  <si>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</si>
  <si>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</si>
  <si>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</si>
  <si>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</si>
  <si>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</si>
  <si>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</si>
  <si>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</si>
  <si>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</si>
  <si>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</si>
  <si>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</si>
  <si>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</si>
  <si>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</si>
  <si>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</si>
  <si>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</si>
  <si>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</si>
  <si>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</si>
  <si>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</si>
  <si>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</si>
  <si>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</si>
  <si>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</si>
  <si>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</si>
  <si>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</si>
  <si>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</si>
  <si>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</si>
  <si>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</si>
  <si>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</si>
  <si>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</si>
  <si>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</si>
  <si>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</si>
  <si>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</si>
  <si>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</si>
  <si>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</si>
  <si>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</si>
  <si>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</si>
  <si>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</si>
  <si>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</si>
  <si>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</si>
  <si>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</si>
  <si>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</si>
  <si>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</si>
  <si>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</si>
  <si>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</si>
  <si>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</si>
  <si>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</si>
  <si>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</si>
  <si>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</si>
  <si>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</si>
  <si>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</si>
  <si>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</si>
  <si>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</si>
  <si>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</si>
  <si>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</si>
  <si>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</si>
  <si>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</si>
  <si>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</si>
  <si>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</si>
  <si>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</si>
  <si>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</si>
  <si>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</si>
  <si>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</si>
  <si>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</si>
  <si>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</si>
  <si>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</si>
  <si>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</si>
  <si>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</si>
  <si>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</si>
  <si>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</si>
  <si>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</si>
  <si>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</si>
  <si>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</si>
  <si>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</si>
  <si>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</si>
  <si>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</si>
  <si>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</si>
  <si>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</si>
  <si>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</si>
  <si>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</si>
  <si>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</si>
  <si>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</si>
  <si>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</si>
  <si>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</si>
  <si>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</si>
  <si>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</si>
  <si>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</si>
  <si>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</si>
  <si>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</si>
  <si>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</si>
  <si>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</si>
  <si>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</si>
  <si>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</si>
  <si>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</si>
  <si>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</si>
  <si>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</si>
  <si>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</si>
  <si>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</si>
  <si>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</si>
  <si>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</si>
  <si>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</si>
  <si>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</si>
  <si>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</si>
  <si>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</si>
  <si>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</si>
  <si>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</si>
  <si>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</si>
  <si>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</si>
  <si>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</si>
  <si>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</si>
  <si>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</si>
  <si>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</si>
  <si>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</si>
  <si>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</si>
  <si>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</si>
  <si>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</si>
  <si>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</si>
  <si>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</si>
  <si>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</si>
  <si>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</si>
  <si>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</si>
  <si>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</si>
  <si>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</si>
  <si>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</si>
  <si>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</si>
  <si>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</si>
  <si>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</si>
  <si>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</si>
  <si>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</si>
  <si>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</si>
  <si>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</si>
  <si>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</si>
  <si>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</si>
  <si>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</si>
  <si>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</si>
  <si>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</si>
  <si>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</si>
  <si>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</si>
  <si>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</si>
  <si>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</si>
  <si>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</si>
  <si>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</si>
  <si>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</si>
  <si>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</si>
  <si>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</si>
  <si>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</si>
  <si>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</si>
  <si>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</si>
  <si>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</si>
  <si>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</si>
  <si>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</si>
  <si>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</si>
  <si>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</si>
  <si>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</si>
  <si>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</si>
  <si>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</si>
  <si>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</si>
  <si>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</si>
  <si>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</si>
  <si>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</si>
  <si>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</si>
  <si>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</si>
  <si>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</si>
  <si>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</si>
  <si>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</si>
  <si>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</si>
  <si>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</si>
  <si>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</si>
  <si>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</si>
  <si>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</si>
  <si>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</si>
  <si>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</si>
  <si>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</si>
  <si>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</si>
  <si>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</si>
  <si>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</si>
  <si>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</si>
  <si>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</si>
  <si>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</si>
  <si>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</si>
  <si>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</si>
  <si>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</si>
  <si>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</si>
  <si>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</si>
  <si>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</si>
  <si>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</si>
  <si>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</si>
  <si>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</si>
  <si>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</si>
  <si>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</si>
  <si>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</si>
  <si>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</si>
  <si>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</si>
  <si>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</si>
  <si>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</si>
  <si>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</si>
  <si>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</si>
  <si>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</si>
  <si>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</si>
  <si>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</si>
  <si>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</si>
  <si>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</si>
  <si>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</si>
  <si>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</si>
  <si>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</si>
  <si>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</si>
  <si>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</si>
  <si>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</si>
  <si>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</si>
  <si>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</si>
  <si>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</si>
  <si>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</si>
  <si>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</si>
  <si>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</si>
  <si>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</si>
  <si>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</si>
  <si>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</si>
  <si>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</si>
  <si>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</si>
  <si>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</si>
  <si>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</si>
  <si>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</si>
  <si>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</si>
  <si>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</si>
  <si>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</si>
  <si>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</si>
  <si>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</si>
  <si>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</si>
  <si>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</si>
  <si>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</si>
  <si>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</si>
  <si>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</si>
  <si>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</si>
  <si>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</si>
  <si>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</si>
  <si>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</si>
  <si>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</si>
  <si>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</si>
  <si>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</si>
  <si>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</si>
  <si>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</si>
  <si>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</si>
  <si>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</si>
  <si>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</si>
  <si>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</si>
  <si>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</si>
  <si>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</si>
  <si>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</si>
  <si>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</si>
  <si>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</si>
  <si>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</si>
  <si>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</si>
  <si>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</si>
  <si>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</si>
  <si>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</si>
  <si>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</si>
  <si>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</si>
  <si>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</si>
  <si>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</si>
  <si>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</si>
  <si>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</si>
  <si>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</si>
  <si>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</si>
  <si>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</si>
  <si>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</si>
  <si>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</si>
  <si>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</si>
  <si>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</si>
  <si>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</si>
  <si>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</si>
  <si>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</si>
  <si>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</si>
  <si>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</si>
  <si>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</si>
  <si>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</si>
  <si>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</si>
  <si>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</si>
  <si>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</si>
  <si>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</si>
  <si>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</si>
  <si>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</si>
  <si>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</si>
  <si>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</si>
  <si>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</si>
  <si>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</si>
  <si>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</si>
  <si>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</si>
  <si>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</si>
  <si>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</si>
  <si>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</si>
  <si>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</si>
  <si>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</si>
  <si>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</si>
  <si>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</si>
  <si>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</si>
  <si>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</si>
  <si>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</si>
  <si>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</si>
  <si>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</si>
  <si>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</si>
  <si>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</si>
  <si>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</si>
  <si>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</si>
  <si>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</si>
  <si>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</si>
  <si>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</si>
  <si>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</si>
  <si>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</si>
  <si>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</si>
  <si>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</si>
  <si>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</si>
  <si>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</si>
  <si>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</si>
  <si>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</si>
  <si>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</si>
  <si>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</si>
  <si>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</si>
  <si>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</si>
  <si>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</si>
  <si>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</si>
  <si>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</si>
  <si>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</si>
  <si>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</si>
  <si>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</si>
  <si>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</si>
  <si>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</si>
  <si>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</si>
  <si>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</si>
  <si>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</si>
  <si>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</si>
  <si>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</si>
  <si>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</si>
  <si>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</si>
  <si>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</si>
  <si>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</si>
  <si>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</si>
  <si>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</si>
  <si>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</si>
  <si>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</si>
  <si>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</si>
  <si>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</si>
  <si>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</si>
  <si>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</si>
  <si>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</si>
  <si>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</si>
  <si>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</si>
  <si>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</si>
  <si>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</si>
  <si>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</si>
  <si>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</si>
  <si>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</si>
  <si>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</si>
  <si>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</si>
  <si>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</si>
  <si>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</si>
  <si>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</si>
  <si>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</si>
  <si>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</si>
  <si>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</si>
  <si>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</si>
  <si>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</si>
  <si>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</si>
  <si>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</si>
  <si>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</si>
  <si>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</si>
  <si>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</si>
  <si>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</si>
  <si>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</si>
  <si>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</si>
  <si>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</si>
  <si>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</si>
  <si>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</si>
  <si>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</si>
  <si>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</si>
  <si>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</si>
  <si>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</si>
  <si>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</si>
  <si>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</si>
  <si>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</si>
  <si>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</si>
  <si>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</si>
  <si>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</si>
  <si>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</si>
  <si>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</si>
  <si>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</si>
  <si>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</si>
  <si>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</si>
  <si>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</si>
  <si>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</si>
  <si>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</si>
  <si>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</si>
  <si>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</si>
  <si>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</si>
  <si>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</si>
  <si>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</si>
  <si>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</si>
  <si>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</si>
  <si>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</si>
  <si>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</si>
  <si>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</si>
  <si>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</si>
  <si>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</si>
  <si>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</si>
  <si>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</si>
  <si>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</si>
  <si>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</si>
  <si>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</si>
  <si>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</si>
  <si>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</si>
  <si>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</si>
  <si>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</si>
  <si>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</si>
  <si>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</si>
  <si>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</si>
  <si>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</si>
  <si>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</si>
  <si>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</si>
  <si>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</si>
  <si>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</si>
  <si>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</si>
  <si>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</si>
  <si>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</si>
  <si>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</si>
  <si>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</si>
  <si>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</si>
  <si>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</si>
  <si>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</si>
  <si>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</si>
  <si>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</si>
  <si>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</si>
  <si>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</si>
  <si>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</si>
  <si>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</si>
  <si>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</si>
  <si>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</si>
  <si>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</si>
  <si>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</si>
  <si>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</si>
  <si>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</si>
  <si>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</si>
  <si>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</si>
  <si>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</si>
  <si>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</si>
  <si>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</si>
  <si>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</si>
  <si>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</si>
  <si>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</si>
  <si>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</si>
  <si>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</si>
  <si>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</si>
  <si>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</si>
  <si>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</si>
  <si>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</si>
  <si>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</si>
  <si>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</si>
  <si>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</si>
  <si>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</si>
  <si>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</si>
  <si>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</si>
  <si>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</si>
  <si>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</si>
  <si>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</si>
  <si>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</si>
  <si>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</si>
  <si>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</si>
  <si>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</si>
  <si>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</si>
  <si>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</si>
  <si>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</si>
  <si>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</si>
  <si>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</si>
  <si>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</si>
  <si>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</si>
  <si>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</si>
  <si>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</si>
  <si>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</si>
  <si>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</si>
  <si>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</si>
  <si>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</si>
  <si>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</si>
  <si>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</si>
  <si>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</si>
  <si>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</si>
  <si>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</si>
  <si>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</si>
  <si>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</si>
  <si>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</si>
  <si>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</si>
  <si>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</si>
  <si>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</si>
  <si>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</si>
  <si>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</si>
  <si>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</si>
  <si>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</si>
  <si>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</si>
  <si>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</si>
  <si>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</si>
  <si>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</si>
  <si>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</si>
  <si>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</si>
  <si>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</si>
  <si>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</si>
  <si>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</si>
  <si>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</si>
  <si>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</si>
  <si>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</si>
  <si>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</si>
  <si>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</si>
  <si>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</si>
  <si>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</si>
  <si>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</si>
  <si>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</si>
  <si>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</si>
  <si>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</si>
  <si>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</si>
  <si>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</si>
  <si>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</si>
  <si>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</si>
  <si>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</si>
  <si>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</si>
  <si>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</si>
  <si>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</si>
  <si>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</si>
  <si>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</si>
  <si>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</si>
  <si>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</si>
  <si>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</si>
  <si>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</si>
  <si>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</si>
  <si>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</si>
  <si>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</si>
  <si>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</si>
  <si>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</si>
  <si>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</si>
  <si>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</si>
  <si>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</si>
  <si>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</si>
  <si>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</si>
  <si>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</si>
  <si>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</si>
  <si>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</si>
  <si>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</si>
  <si>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</si>
  <si>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</si>
  <si>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</si>
  <si>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</si>
  <si>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</si>
  <si>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</si>
  <si>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</si>
  <si>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</si>
  <si>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</si>
  <si>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</si>
  <si>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</si>
  <si>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</si>
  <si>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</si>
  <si>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</si>
  <si>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</si>
  <si>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</si>
  <si>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</si>
  <si>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</si>
  <si>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</si>
  <si>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</si>
  <si>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</si>
  <si>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</si>
  <si>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</si>
  <si>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</si>
  <si>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</si>
  <si>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</si>
  <si>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</si>
  <si>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</si>
  <si>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</si>
  <si>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</si>
  <si>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</si>
  <si>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</si>
  <si>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</si>
  <si>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</si>
  <si>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</si>
  <si>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</si>
  <si>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</si>
  <si>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</si>
  <si>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</si>
  <si>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</si>
  <si>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</si>
  <si>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</si>
  <si>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</si>
  <si>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</si>
  <si>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</si>
  <si>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</si>
  <si>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</si>
  <si>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</si>
  <si>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</si>
  <si>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</si>
  <si>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</si>
  <si>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</si>
  <si>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</si>
  <si>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</si>
  <si>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</si>
  <si>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</si>
  <si>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</si>
  <si>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</si>
  <si>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</si>
  <si>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</si>
  <si>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</si>
  <si>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</si>
  <si>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</si>
  <si>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</si>
  <si>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</si>
  <si>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</si>
  <si>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</si>
  <si>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</si>
  <si>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</si>
  <si>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</si>
  <si>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</si>
  <si>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</si>
  <si>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</si>
  <si>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</si>
  <si>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</si>
  <si>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</si>
  <si>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</si>
  <si>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</si>
  <si>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</si>
  <si>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</si>
  <si>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</si>
  <si>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</si>
  <si>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</si>
  <si>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</si>
  <si>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</si>
  <si>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</si>
  <si>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</si>
  <si>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</si>
  <si>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</si>
  <si>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</si>
  <si>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</si>
  <si>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</si>
  <si>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</si>
  <si>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</si>
  <si>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</si>
  <si>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</si>
  <si>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</si>
  <si>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</si>
  <si>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</si>
  <si>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</si>
  <si>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</si>
  <si>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</si>
  <si>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</si>
  <si>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</si>
  <si>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</si>
  <si>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</si>
  <si>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</si>
  <si>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</si>
  <si>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</si>
  <si>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</si>
  <si>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</si>
  <si>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</si>
  <si>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</si>
  <si>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</si>
  <si>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</si>
  <si>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</si>
  <si>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</si>
  <si>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</si>
  <si>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</si>
  <si>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</si>
  <si>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</si>
  <si>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</si>
  <si>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</si>
  <si>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</si>
  <si>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</si>
  <si>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</si>
  <si>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</si>
  <si>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</si>
  <si>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</si>
  <si>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</si>
  <si>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</si>
  <si>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</si>
  <si>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</si>
  <si>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</si>
  <si>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</si>
  <si>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</si>
  <si>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</si>
  <si>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</si>
  <si>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</si>
  <si>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</si>
  <si>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</si>
  <si>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</si>
  <si>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</si>
  <si>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</si>
  <si>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</si>
  <si>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</si>
  <si>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</si>
  <si>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</si>
  <si>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</si>
  <si>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</si>
  <si>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</si>
  <si>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</si>
  <si>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</si>
  <si>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</si>
  <si>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</si>
  <si>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</si>
  <si>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</si>
  <si>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</si>
  <si>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</si>
  <si>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</si>
  <si>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</si>
  <si>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</si>
  <si>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</si>
  <si>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</si>
  <si>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</si>
  <si>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</si>
  <si>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</si>
  <si>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</si>
  <si>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</si>
  <si>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</si>
  <si>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</si>
  <si>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</si>
  <si>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</si>
  <si>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</si>
  <si>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</si>
  <si>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</si>
  <si>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</si>
  <si>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</si>
  <si>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</si>
  <si>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</si>
  <si>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</si>
  <si>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</si>
  <si>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</si>
  <si>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</si>
  <si>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</si>
  <si>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</si>
  <si>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</si>
  <si>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</si>
  <si>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</si>
  <si>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</si>
  <si>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</si>
  <si>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</si>
  <si>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</si>
  <si>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</si>
  <si>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</si>
  <si>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</si>
  <si>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</si>
  <si>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</si>
  <si>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</si>
  <si>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</si>
  <si>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</si>
  <si>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</si>
  <si>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</si>
  <si>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</si>
  <si>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</si>
  <si>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</si>
  <si>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</si>
  <si>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</si>
  <si>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</si>
  <si>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</si>
  <si>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</si>
  <si>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</si>
  <si>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</si>
  <si>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</si>
  <si>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</si>
  <si>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</si>
  <si>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</si>
  <si>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</si>
  <si>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</si>
  <si>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</si>
  <si>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</si>
  <si>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</si>
  <si>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</si>
  <si>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</si>
  <si>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</si>
  <si>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</si>
  <si>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</si>
  <si>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</si>
  <si>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</si>
  <si>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</si>
  <si>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</si>
  <si>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</si>
  <si>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</si>
  <si>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</si>
  <si>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</si>
  <si>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</si>
  <si>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</si>
  <si>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</si>
  <si>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</si>
  <si>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</si>
  <si>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</si>
  <si>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</si>
  <si>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</si>
  <si>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</si>
  <si>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</si>
  <si>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</si>
  <si>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</si>
  <si>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</si>
  <si>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</si>
  <si>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</si>
  <si>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</si>
  <si>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</si>
  <si>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</si>
  <si>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</si>
  <si>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</si>
  <si>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</si>
  <si>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</si>
  <si>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</si>
  <si>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</si>
  <si>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</si>
  <si>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</si>
  <si>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</si>
  <si>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</si>
  <si>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</si>
  <si>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</si>
  <si>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</si>
  <si>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</si>
  <si>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</si>
  <si>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</si>
  <si>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</si>
  <si>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</si>
  <si>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</si>
  <si>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</si>
  <si>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</si>
  <si>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</si>
  <si>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</si>
  <si>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</si>
  <si>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</si>
  <si>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</si>
  <si>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</si>
  <si>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</si>
  <si>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</si>
  <si>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</si>
  <si>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</si>
  <si>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</si>
  <si>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</si>
  <si>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</si>
  <si>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</si>
  <si>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</si>
  <si>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</si>
  <si>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</si>
  <si>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</si>
  <si>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</si>
  <si>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</si>
  <si>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</si>
  <si>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</si>
  <si>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</si>
  <si>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</si>
  <si>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</si>
  <si>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</si>
  <si>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</si>
  <si>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</si>
  <si>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</si>
  <si>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</si>
  <si>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</si>
  <si>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</si>
  <si>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</si>
  <si>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</si>
  <si>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</si>
  <si>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</si>
  <si>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</si>
  <si>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</si>
  <si>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</si>
  <si>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</si>
  <si>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</si>
  <si>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</si>
  <si>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</si>
  <si>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</si>
  <si>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</si>
  <si>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</si>
  <si>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</si>
  <si>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</si>
  <si>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</si>
  <si>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</si>
  <si>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</si>
  <si>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</si>
  <si>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</si>
  <si>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</si>
  <si>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</si>
  <si>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</si>
  <si>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</si>
  <si>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</si>
  <si>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</si>
  <si>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</si>
  <si>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</si>
  <si>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</si>
  <si>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</si>
  <si>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</si>
  <si>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</si>
  <si>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</si>
  <si>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</si>
  <si>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</si>
  <si>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</si>
  <si>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</si>
  <si>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</si>
  <si>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</si>
  <si>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</si>
  <si>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</si>
  <si>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</si>
  <si>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</si>
  <si>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</si>
  <si>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</si>
  <si>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</si>
  <si>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</si>
  <si>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</si>
  <si>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</si>
  <si>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</si>
  <si>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</si>
  <si>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</si>
  <si>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</si>
  <si>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</si>
  <si>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</si>
  <si>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</si>
  <si>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</si>
  <si>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</si>
  <si>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</si>
  <si>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</si>
  <si>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</si>
  <si>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</si>
  <si>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</si>
  <si>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</si>
  <si>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</si>
  <si>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</si>
  <si>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</si>
  <si>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</si>
  <si>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</si>
  <si>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</si>
  <si>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</si>
  <si>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</si>
  <si>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</si>
  <si>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</si>
  <si>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</si>
  <si>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</si>
  <si>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</si>
  <si>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</si>
  <si>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</si>
  <si>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</si>
  <si>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</si>
  <si>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</si>
  <si>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</si>
  <si>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</si>
  <si>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</si>
  <si>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</si>
  <si>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</si>
  <si>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</si>
  <si>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</si>
  <si>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</si>
  <si>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</si>
  <si>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</si>
  <si>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</si>
  <si>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</si>
  <si>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</si>
  <si>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</si>
  <si>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</si>
  <si>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</si>
  <si>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</si>
  <si>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</si>
  <si>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</si>
  <si>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</si>
  <si>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</si>
  <si>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</si>
  <si>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</si>
  <si>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</si>
  <si>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</si>
  <si>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</si>
  <si>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</si>
  <si>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</si>
  <si>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</si>
  <si>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</si>
  <si>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</si>
  <si>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</si>
  <si>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</si>
  <si>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</si>
  <si>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</si>
  <si>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</si>
  <si>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</si>
  <si>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</si>
  <si>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</si>
  <si>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</si>
  <si>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</si>
  <si>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</si>
  <si>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</si>
  <si>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</si>
  <si>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</si>
  <si>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</si>
  <si>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</si>
  <si>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</si>
  <si>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</si>
  <si>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</si>
  <si>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</si>
  <si>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</si>
  <si>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</si>
  <si>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</si>
  <si>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</si>
  <si>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</si>
  <si>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</si>
  <si>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</si>
  <si>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</si>
  <si>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</si>
  <si>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</si>
  <si>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</si>
  <si>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</si>
  <si>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</si>
  <si>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</si>
  <si>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</si>
  <si>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</si>
  <si>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</si>
  <si>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</si>
  <si>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</si>
  <si>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</si>
  <si>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</si>
  <si>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</si>
  <si>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</si>
  <si>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</si>
  <si>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</si>
  <si>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</si>
  <si>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</si>
  <si>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</si>
  <si>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</si>
  <si>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</si>
  <si>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</si>
  <si>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</si>
  <si>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</si>
  <si>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</si>
  <si>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</si>
  <si>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</si>
  <si>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</si>
  <si>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</si>
  <si>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</si>
  <si>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</si>
  <si>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</si>
  <si>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</si>
  <si>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</si>
  <si>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</si>
  <si>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</si>
  <si>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</si>
  <si>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</si>
  <si>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</si>
  <si>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</si>
  <si>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</si>
  <si>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</si>
  <si>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</si>
  <si>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</si>
  <si>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</si>
  <si>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</si>
  <si>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</si>
  <si>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</si>
  <si>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</si>
  <si>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</si>
  <si>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</si>
  <si>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</si>
  <si>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</si>
  <si>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</si>
  <si>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</si>
  <si>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</si>
  <si>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</si>
  <si>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</si>
  <si>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</si>
  <si>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</si>
  <si>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</si>
  <si>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</si>
  <si>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</si>
  <si>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</si>
  <si>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</si>
  <si>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</si>
  <si>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</si>
  <si>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</si>
  <si>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</si>
  <si>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</si>
  <si>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</si>
  <si>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</si>
  <si>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</si>
  <si>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</si>
  <si>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</si>
  <si>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</si>
  <si>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</si>
  <si>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</si>
  <si>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</si>
  <si>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</si>
  <si>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</si>
  <si>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</si>
  <si>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</si>
  <si>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</si>
  <si>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</si>
  <si>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</si>
  <si>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</si>
  <si>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</si>
  <si>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</si>
  <si>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</si>
  <si>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</si>
  <si>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</si>
  <si>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</si>
  <si>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</si>
  <si>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</si>
  <si>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</si>
  <si>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</si>
  <si>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</si>
  <si>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</si>
  <si>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</si>
  <si>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</si>
  <si>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</si>
  <si>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</si>
  <si>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</si>
  <si>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</si>
  <si>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</si>
  <si>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</si>
  <si>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</si>
  <si>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</si>
  <si>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</si>
  <si>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</si>
  <si>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</si>
  <si>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</si>
  <si>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</si>
  <si>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</si>
  <si>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</si>
  <si>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</si>
  <si>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</si>
  <si>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</si>
  <si>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</si>
  <si>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</si>
  <si>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</si>
  <si>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</si>
  <si>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</si>
  <si>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</si>
  <si>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</si>
  <si>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</si>
  <si>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</si>
  <si>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</si>
  <si>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</si>
  <si>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</si>
  <si>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</si>
  <si>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</si>
  <si>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</si>
  <si>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</si>
  <si>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</si>
  <si>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</si>
  <si>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</si>
  <si>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</si>
  <si>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</si>
  <si>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</si>
  <si>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</si>
  <si>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</si>
  <si>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</si>
  <si>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</si>
  <si>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</si>
  <si>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</si>
  <si>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</si>
  <si>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</si>
  <si>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</si>
  <si>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</si>
  <si>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</si>
  <si>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</si>
  <si>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</si>
  <si>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</si>
  <si>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</si>
  <si>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</si>
  <si>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</si>
  <si>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</si>
  <si>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</si>
  <si>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</si>
  <si>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</si>
  <si>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</si>
  <si>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</si>
  <si>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</si>
  <si>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</si>
  <si>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</si>
  <si>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</si>
  <si>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</si>
  <si>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</si>
  <si>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</si>
  <si>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</si>
  <si>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</si>
  <si>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</si>
  <si>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</si>
  <si>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</si>
  <si>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</si>
  <si>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</si>
  <si>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</si>
  <si>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</si>
  <si>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</si>
  <si>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</si>
  <si>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</si>
  <si>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</si>
  <si>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</si>
  <si>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</si>
  <si>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</si>
  <si>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</si>
  <si>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</si>
  <si>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</si>
  <si>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</si>
  <si>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</si>
  <si>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</si>
  <si>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</si>
  <si>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</si>
  <si>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</si>
  <si>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</si>
  <si>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</si>
  <si>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</si>
  <si>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</si>
  <si>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</si>
  <si>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</si>
  <si>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</si>
  <si>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</si>
  <si>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</si>
  <si>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</si>
  <si>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</si>
  <si>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</si>
  <si>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</si>
  <si>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</si>
  <si>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</si>
  <si>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</si>
  <si>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</si>
  <si>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</si>
  <si>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</si>
  <si>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</si>
  <si>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</si>
  <si>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</si>
  <si>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</si>
  <si>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</si>
  <si>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</si>
  <si>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</si>
  <si>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</si>
  <si>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</si>
  <si>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</si>
  <si>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</si>
  <si>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</si>
  <si>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</si>
  <si>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</si>
  <si>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</si>
  <si>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</si>
  <si>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</si>
  <si>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</si>
  <si>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</si>
  <si>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</si>
  <si>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</si>
  <si>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</si>
  <si>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</si>
  <si>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</si>
  <si>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</si>
  <si>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</si>
  <si>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</si>
  <si>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</si>
  <si>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</si>
  <si>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</si>
  <si>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</si>
  <si>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</si>
  <si>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</si>
  <si>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</si>
  <si>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</si>
  <si>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</si>
  <si>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</si>
  <si>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</si>
  <si>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</si>
  <si>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</si>
  <si>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</si>
  <si>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</si>
  <si>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</si>
  <si>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</si>
  <si>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</si>
  <si>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</si>
  <si>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</si>
  <si>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</si>
  <si>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</si>
  <si>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</si>
  <si>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</si>
  <si>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</si>
  <si>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</si>
  <si>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</si>
  <si>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</si>
  <si>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</si>
  <si>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</si>
  <si>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</si>
  <si>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</si>
  <si>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</si>
  <si>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</si>
  <si>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</si>
  <si>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</si>
  <si>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</si>
  <si>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</si>
  <si>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</si>
  <si>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</si>
  <si>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</si>
  <si>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</si>
  <si>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</si>
  <si>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</si>
  <si>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</si>
  <si>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</si>
  <si>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</si>
  <si>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</si>
  <si>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</si>
  <si>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</si>
  <si>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</si>
  <si>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</si>
  <si>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</si>
  <si>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</si>
  <si>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</si>
  <si>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</si>
  <si>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</si>
  <si>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</si>
  <si>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</si>
  <si>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</si>
  <si>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</si>
  <si>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</si>
  <si>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</si>
  <si>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</si>
  <si>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</si>
  <si>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</si>
  <si>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</si>
  <si>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</si>
  <si>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</si>
  <si>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</si>
  <si>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</si>
  <si>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</si>
  <si>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</si>
  <si>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</si>
  <si>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</si>
  <si>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</si>
  <si>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</si>
  <si>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</si>
  <si>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</si>
  <si>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</si>
  <si>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</si>
  <si>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</si>
  <si>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</si>
  <si>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</si>
  <si>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</si>
  <si>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</si>
  <si>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</si>
  <si>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</si>
  <si>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</si>
  <si>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</si>
  <si>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</si>
  <si>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</si>
  <si>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</si>
  <si>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</si>
  <si>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</si>
  <si>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</si>
  <si>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</si>
  <si>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</si>
  <si>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</si>
  <si>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</si>
  <si>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</si>
  <si>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</si>
  <si>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</si>
  <si>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</si>
  <si>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</si>
  <si>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</si>
  <si>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</si>
  <si>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</si>
  <si>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</si>
  <si>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</si>
  <si>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</si>
  <si>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</si>
  <si>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</si>
  <si>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</si>
  <si>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</si>
  <si>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</si>
  <si>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</si>
  <si>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</si>
  <si>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</si>
  <si>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</si>
  <si>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</si>
  <si>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</si>
  <si>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</si>
  <si>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</si>
  <si>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</si>
  <si>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</si>
  <si>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</si>
  <si>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</si>
  <si>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</si>
  <si>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</si>
  <si>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</si>
  <si>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</si>
  <si>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</si>
  <si>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</si>
  <si>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</si>
  <si>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</si>
  <si>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</si>
  <si>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</si>
  <si>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</si>
  <si>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</si>
  <si>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</si>
  <si>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</si>
  <si>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</si>
  <si>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</si>
  <si>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</si>
  <si>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</si>
  <si>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</si>
  <si>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</si>
  <si>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</si>
  <si>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</si>
  <si>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</si>
  <si>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</si>
  <si>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</si>
  <si>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</si>
  <si>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</si>
  <si>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</si>
  <si>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</si>
  <si>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</si>
  <si>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</si>
  <si>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</si>
  <si>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</si>
  <si>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</si>
  <si>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</si>
  <si>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</si>
  <si>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</si>
  <si>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</si>
  <si>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</si>
  <si>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</si>
  <si>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</si>
  <si>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</si>
  <si>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</si>
  <si>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</si>
  <si>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</si>
  <si>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</si>
  <si>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</si>
  <si>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</si>
  <si>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</si>
  <si>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</si>
  <si>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</si>
  <si>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</si>
  <si>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</si>
  <si>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</si>
  <si>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</si>
  <si>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</si>
  <si>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</si>
  <si>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</si>
  <si>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</si>
  <si>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</si>
  <si>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</si>
  <si>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</si>
  <si>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</si>
  <si>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</si>
  <si>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</si>
  <si>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</si>
  <si>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</si>
  <si>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</si>
  <si>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</si>
  <si>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</si>
  <si>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</si>
  <si>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</si>
  <si>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</si>
  <si>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</si>
  <si>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</si>
  <si>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</si>
  <si>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</si>
  <si>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</si>
  <si>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</si>
  <si>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</si>
  <si>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</si>
  <si>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</si>
  <si>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</si>
  <si>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</si>
  <si>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</si>
  <si>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</si>
  <si>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</si>
  <si>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</si>
  <si>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</si>
  <si>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</si>
  <si>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</si>
  <si>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</si>
  <si>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</si>
  <si>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</si>
  <si>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</si>
  <si>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</si>
  <si>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</si>
  <si>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</si>
  <si>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</si>
  <si>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</si>
  <si>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</si>
  <si>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</si>
  <si>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</si>
  <si>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</si>
  <si>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</si>
  <si>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</si>
  <si>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</si>
  <si>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</si>
  <si>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</si>
  <si>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</si>
  <si>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</si>
  <si>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</si>
  <si>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</si>
  <si>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</si>
  <si>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</si>
  <si>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</si>
  <si>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</si>
  <si>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</si>
  <si>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</si>
  <si>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</si>
  <si>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</si>
  <si>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</si>
  <si>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</si>
  <si>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</si>
  <si>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</si>
  <si>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</si>
  <si>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</si>
  <si>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</si>
  <si>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</si>
  <si>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</si>
  <si>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</si>
  <si>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</si>
  <si>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</si>
  <si>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</si>
  <si>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</si>
  <si>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</si>
  <si>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</si>
  <si>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</si>
  <si>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</si>
  <si>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</si>
  <si>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</si>
  <si>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</si>
  <si>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</si>
  <si>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</si>
  <si>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</si>
  <si>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</si>
  <si>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</si>
  <si>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</si>
  <si>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</si>
  <si>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</si>
  <si>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</si>
  <si>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</si>
  <si>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</si>
  <si>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</si>
  <si>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</si>
  <si>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</si>
  <si>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</si>
  <si>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</si>
  <si>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</si>
  <si>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</si>
  <si>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</si>
  <si>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</si>
  <si>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</si>
  <si>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</si>
  <si>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</si>
  <si>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</si>
  <si>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</si>
  <si>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</si>
  <si>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</si>
  <si>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</si>
  <si>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</si>
  <si>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</si>
  <si>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</si>
  <si>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</si>
  <si>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</si>
  <si>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</si>
  <si>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</si>
  <si>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</si>
  <si>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</si>
  <si>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</si>
  <si>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</si>
  <si>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</si>
  <si>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</si>
  <si>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</si>
  <si>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</si>
  <si>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</si>
  <si>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</si>
  <si>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</si>
  <si>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</si>
  <si>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</si>
  <si>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</si>
  <si>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</si>
  <si>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</si>
  <si>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</si>
  <si>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</si>
  <si>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</si>
  <si>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</si>
  <si>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</si>
  <si>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</si>
  <si>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</si>
  <si>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</si>
  <si>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</si>
  <si>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</si>
  <si>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</si>
  <si>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</si>
  <si>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</si>
  <si>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</si>
  <si>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</si>
  <si>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</si>
  <si>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</si>
  <si>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</si>
  <si>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</si>
  <si>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</si>
  <si>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</si>
  <si>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</si>
  <si>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</si>
  <si>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</si>
  <si>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</si>
  <si>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</si>
  <si>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</si>
  <si>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</si>
  <si>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</si>
  <si>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</si>
  <si>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</si>
  <si>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</si>
  <si>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</si>
  <si>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</si>
  <si>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</si>
  <si>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</si>
  <si>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</si>
  <si>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</si>
  <si>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</si>
  <si>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</si>
  <si>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</si>
  <si>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</si>
  <si>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</si>
  <si>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</si>
  <si>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</si>
  <si>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</si>
  <si>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</si>
  <si>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</si>
  <si>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</si>
  <si>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</si>
  <si>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</si>
  <si>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</si>
  <si>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</si>
  <si>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</si>
  <si>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</si>
  <si>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</si>
  <si>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</si>
  <si>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</si>
  <si>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</si>
  <si>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</si>
  <si>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</si>
  <si>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</si>
  <si>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</si>
  <si>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</si>
  <si>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</si>
  <si>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</si>
  <si>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</si>
  <si>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</si>
  <si>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</si>
  <si>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</si>
  <si>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</si>
  <si>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</si>
  <si>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</si>
  <si>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</si>
  <si>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</si>
  <si>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</si>
  <si>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</si>
  <si>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</si>
  <si>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</si>
  <si>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</si>
  <si>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</si>
  <si>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</si>
  <si>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</si>
  <si>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</si>
  <si>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</si>
  <si>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</si>
  <si>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</si>
  <si>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</si>
  <si>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</si>
  <si>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</si>
  <si>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</si>
  <si>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</si>
  <si>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</si>
  <si>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</si>
  <si>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</si>
  <si>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</si>
  <si>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</si>
  <si>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</si>
  <si>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</si>
  <si>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</si>
  <si>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</si>
  <si>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</si>
  <si>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</si>
  <si>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</si>
  <si>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</si>
  <si>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</si>
  <si>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</si>
  <si>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</si>
  <si>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</si>
  <si>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</si>
  <si>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</si>
  <si>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</si>
  <si>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</si>
  <si>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</si>
  <si>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</si>
  <si>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</si>
  <si>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</si>
  <si>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</si>
  <si>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</si>
  <si>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</si>
  <si>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</si>
  <si>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</si>
  <si>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</si>
  <si>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</si>
  <si>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</si>
  <si>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</si>
  <si>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</si>
  <si>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</si>
  <si>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</si>
  <si>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</si>
  <si>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</si>
  <si>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</si>
  <si>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</si>
  <si>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</si>
  <si>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</si>
  <si>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</si>
  <si>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</si>
  <si>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</si>
  <si>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</si>
  <si>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</si>
  <si>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</si>
  <si>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</si>
  <si>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</si>
  <si>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</si>
  <si>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</si>
  <si>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</si>
  <si>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</si>
  <si>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</si>
  <si>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</si>
  <si>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</si>
  <si>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</si>
  <si>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</si>
  <si>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</si>
  <si>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</si>
  <si>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</si>
  <si>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</si>
  <si>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</si>
  <si>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</si>
  <si>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</si>
  <si>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</si>
  <si>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</si>
  <si>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</si>
  <si>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</si>
  <si>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</si>
  <si>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</si>
  <si>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</si>
  <si>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</si>
  <si>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</si>
  <si>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</si>
  <si>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</si>
  <si>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</si>
  <si>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</si>
  <si>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</si>
  <si>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</si>
  <si>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</si>
  <si>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</si>
  <si>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</si>
  <si>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</si>
  <si>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</si>
  <si>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</si>
  <si>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</si>
  <si>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</si>
  <si>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</si>
  <si>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</si>
  <si>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</si>
  <si>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</si>
  <si>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</si>
  <si>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</si>
  <si>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</si>
  <si>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</si>
  <si>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</si>
  <si>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</si>
  <si>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</si>
  <si>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</si>
  <si>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</si>
  <si>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</si>
  <si>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</si>
  <si>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</si>
  <si>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</si>
  <si>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</si>
  <si>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</si>
  <si>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</si>
  <si>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</si>
  <si>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</si>
  <si>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</si>
  <si>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</si>
  <si>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</si>
  <si>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</si>
  <si>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</si>
  <si>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</si>
  <si>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</si>
  <si>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</si>
  <si>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</si>
  <si>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</si>
  <si>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</si>
  <si>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</si>
  <si>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</si>
  <si>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</si>
  <si>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</si>
  <si>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</si>
  <si>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</si>
  <si>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</si>
  <si>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</si>
  <si>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</si>
  <si>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</si>
  <si>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</si>
  <si>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</si>
  <si>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</si>
  <si>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</si>
  <si>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</si>
  <si>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</si>
  <si>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</si>
  <si>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</si>
  <si>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</si>
  <si>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</si>
  <si>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</si>
  <si>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</si>
  <si>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</si>
  <si>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</si>
  <si>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</si>
  <si>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</si>
  <si>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</si>
  <si>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</si>
  <si>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</si>
  <si>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</si>
  <si>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</si>
  <si>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</si>
  <si>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</si>
  <si>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</si>
  <si>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</si>
  <si>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</si>
  <si>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</si>
  <si>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</si>
  <si>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</si>
  <si>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</si>
  <si>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</si>
  <si>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</si>
  <si>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</si>
  <si>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</si>
  <si>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</si>
  <si>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</si>
  <si>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</si>
  <si>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</si>
  <si>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</si>
  <si>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</si>
  <si>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</si>
  <si>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</si>
  <si>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</si>
  <si>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</si>
  <si>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</si>
  <si>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</si>
  <si>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</si>
  <si>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</si>
  <si>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</si>
  <si>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</si>
  <si>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</si>
  <si>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</si>
  <si>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</si>
  <si>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</si>
  <si>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</si>
  <si>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</si>
  <si>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</si>
  <si>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</si>
  <si>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</si>
  <si>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</si>
  <si>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</si>
  <si>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</si>
  <si>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</si>
  <si>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</si>
  <si>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</si>
  <si>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</si>
  <si>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</si>
  <si>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</si>
  <si>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</si>
  <si>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</si>
  <si>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</si>
  <si>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</si>
  <si>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</si>
  <si>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</si>
  <si>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</si>
  <si>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</si>
  <si>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</si>
  <si>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</si>
  <si>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</si>
  <si>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</si>
  <si>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</si>
  <si>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</si>
  <si>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</si>
  <si>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</si>
  <si>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</si>
  <si>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</si>
  <si>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</si>
  <si>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</si>
  <si>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</si>
  <si>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</si>
  <si>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</si>
  <si>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</si>
  <si>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</si>
  <si>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</si>
  <si>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</si>
  <si>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</si>
  <si>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</si>
  <si>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</si>
  <si>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</si>
  <si>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</si>
  <si>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</si>
  <si>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</si>
  <si>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</si>
  <si>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</si>
  <si>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</si>
  <si>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</si>
  <si>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</si>
  <si>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</si>
  <si>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</si>
  <si>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</si>
  <si>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</si>
  <si>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</si>
  <si>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</si>
  <si>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</si>
  <si>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</si>
  <si>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</si>
  <si>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</si>
  <si>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</si>
  <si>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</si>
  <si>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</si>
  <si>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</si>
  <si>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</si>
  <si>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</si>
  <si>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</si>
  <si>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</si>
  <si>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</si>
  <si>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</si>
  <si>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</si>
  <si>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</si>
  <si>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</si>
  <si>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</si>
  <si>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</si>
  <si>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</si>
  <si>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</si>
  <si>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</si>
  <si>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</si>
  <si>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</si>
  <si>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</si>
  <si>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</si>
  <si>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</si>
  <si>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</si>
  <si>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</si>
  <si>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</si>
  <si>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</si>
  <si>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</si>
  <si>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</si>
  <si>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</si>
  <si>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</si>
  <si>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</si>
  <si>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</si>
  <si>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</si>
  <si>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</si>
  <si>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</si>
  <si>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</si>
  <si>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</si>
  <si>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</si>
  <si>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</si>
  <si>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</si>
  <si>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</si>
  <si>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</si>
  <si>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</si>
  <si>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</si>
  <si>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</si>
  <si>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</si>
  <si>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</si>
  <si>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</si>
  <si>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</si>
  <si>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</si>
  <si>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</si>
  <si>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</si>
  <si>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</si>
  <si>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</si>
  <si>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</si>
  <si>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</si>
  <si>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</si>
  <si>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</si>
  <si>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</si>
  <si>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</si>
  <si>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</si>
  <si>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</si>
  <si>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</si>
  <si>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</si>
  <si>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</si>
  <si>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</si>
  <si>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</si>
  <si>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</si>
  <si>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</si>
  <si>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</si>
  <si>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</si>
  <si>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</si>
  <si>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</si>
  <si>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</si>
  <si>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</si>
  <si>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</si>
  <si>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</si>
  <si>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</si>
  <si>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</si>
  <si>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</si>
  <si>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</si>
  <si>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</si>
  <si>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</si>
  <si>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</si>
  <si>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</si>
  <si>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</si>
  <si>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</si>
  <si>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</si>
  <si>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</si>
  <si>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</si>
  <si>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</si>
  <si>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</si>
  <si>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</si>
  <si>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</si>
  <si>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</si>
  <si>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</si>
  <si>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</si>
  <si>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</si>
  <si>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</si>
  <si>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</si>
  <si>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</si>
  <si>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</si>
  <si>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</si>
  <si>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</si>
  <si>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</si>
  <si>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</si>
  <si>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</si>
  <si>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</si>
  <si>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</si>
  <si>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</si>
  <si>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</si>
  <si>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</si>
  <si>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</si>
  <si>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</si>
  <si>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</si>
  <si>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</si>
  <si>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</si>
  <si>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</si>
  <si>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</si>
  <si>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</si>
  <si>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</si>
  <si>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</si>
  <si>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</si>
  <si>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</si>
  <si>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</si>
  <si>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</si>
  <si>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</si>
  <si>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</si>
  <si>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</si>
  <si>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</si>
  <si>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</si>
  <si>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</si>
  <si>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</si>
  <si>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</si>
  <si>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</si>
  <si>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</si>
  <si>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</si>
  <si>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</si>
  <si>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</si>
  <si>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</si>
  <si>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</si>
  <si>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</si>
  <si>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</si>
  <si>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</si>
  <si>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</si>
  <si>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</si>
  <si>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</si>
  <si>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</si>
  <si>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</si>
  <si>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</si>
  <si>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</si>
  <si>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</si>
  <si>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</si>
  <si>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</si>
  <si>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</si>
  <si>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</si>
  <si>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</si>
  <si>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</si>
  <si>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</si>
  <si>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</si>
  <si>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</si>
  <si>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</si>
  <si>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</si>
  <si>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</si>
  <si>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</si>
  <si>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</si>
  <si>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</si>
  <si>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</si>
  <si>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</si>
  <si>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</si>
  <si>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</si>
  <si>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</si>
  <si>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</si>
  <si>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</si>
  <si>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</si>
  <si>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</si>
  <si>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</si>
  <si>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</si>
  <si>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</si>
  <si>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</si>
  <si>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</si>
  <si>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</si>
  <si>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</si>
  <si>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</si>
  <si>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</si>
  <si>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</si>
  <si>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</si>
  <si>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</si>
  <si>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</si>
  <si>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</si>
  <si>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</si>
  <si>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</si>
  <si>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</si>
  <si>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</si>
  <si>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</si>
  <si>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</si>
  <si>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</si>
  <si>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</si>
  <si>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</si>
  <si>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</si>
  <si>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</si>
  <si>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</si>
  <si>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</si>
  <si>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</si>
  <si>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</si>
  <si>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</si>
  <si>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</si>
  <si>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</si>
  <si>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</si>
  <si>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</si>
  <si>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</si>
  <si>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</si>
  <si>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</si>
  <si>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</si>
  <si>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</si>
  <si>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</si>
  <si>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</si>
  <si>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</si>
  <si>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</si>
  <si>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</si>
  <si>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</si>
  <si>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</si>
  <si>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</si>
  <si>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</si>
  <si>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</si>
  <si>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</si>
  <si>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</si>
  <si>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</si>
  <si>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</si>
  <si>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</si>
  <si>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</si>
  <si>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</si>
  <si>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</si>
  <si>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</si>
  <si>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</si>
  <si>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</si>
  <si>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</si>
  <si>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</si>
  <si>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</si>
  <si>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</si>
  <si>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</si>
  <si>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</si>
  <si>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</si>
  <si>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</si>
  <si>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</si>
  <si>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</si>
  <si>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</si>
  <si>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</si>
  <si>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</si>
  <si>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</si>
  <si>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</si>
  <si>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</si>
  <si>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</si>
  <si>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</si>
  <si>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</si>
  <si>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</si>
  <si>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</si>
  <si>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</si>
  <si>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</si>
  <si>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</si>
  <si>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</si>
  <si>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</si>
  <si>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</si>
  <si>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</si>
  <si>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</si>
  <si>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</si>
  <si>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</si>
  <si>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</si>
  <si>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</si>
  <si>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</si>
  <si>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</si>
  <si>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</si>
  <si>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</si>
  <si>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</si>
  <si>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</si>
  <si>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</si>
  <si>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</si>
  <si>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</si>
  <si>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</si>
  <si>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</si>
  <si>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</si>
  <si>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</si>
  <si>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</si>
  <si>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</si>
  <si>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</si>
  <si>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</si>
  <si>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</si>
  <si>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</si>
  <si>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</si>
  <si>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</si>
  <si>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</si>
  <si>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</si>
  <si>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</si>
  <si>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</si>
  <si>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</si>
  <si>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</si>
  <si>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</si>
  <si>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</si>
  <si>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</si>
  <si>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</si>
  <si>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</si>
  <si>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</si>
  <si>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</si>
  <si>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</si>
  <si>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</si>
  <si>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</si>
  <si>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</si>
  <si>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</si>
  <si>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</si>
  <si>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</si>
  <si>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</si>
  <si>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</si>
  <si>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</si>
  <si>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</si>
  <si>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</si>
  <si>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</si>
  <si>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</si>
  <si>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</si>
  <si>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</si>
  <si>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</si>
  <si>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</si>
  <si>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</si>
  <si>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</si>
  <si>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</si>
  <si>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</si>
  <si>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</si>
  <si>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</si>
  <si>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</si>
  <si>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</si>
  <si>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</si>
  <si>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</si>
  <si>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</si>
  <si>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</si>
  <si>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</si>
  <si>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</si>
  <si>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</si>
  <si>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</si>
  <si>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</si>
  <si>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</si>
  <si>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</si>
  <si>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</si>
  <si>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</si>
  <si>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</si>
  <si>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</si>
  <si>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</si>
  <si>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</si>
  <si>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</si>
  <si>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</si>
  <si>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</si>
  <si>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</si>
  <si>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</si>
  <si>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</si>
  <si>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</si>
  <si>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</si>
  <si>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</si>
  <si>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</si>
  <si>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</si>
  <si>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</si>
  <si>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</si>
  <si>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</si>
  <si>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</si>
  <si>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</si>
  <si>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</si>
  <si>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</si>
  <si>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</si>
  <si>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</si>
  <si>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</si>
  <si>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</si>
  <si>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</si>
  <si>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</si>
  <si>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</si>
  <si>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</si>
  <si>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</si>
  <si>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</si>
  <si>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</si>
  <si>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</si>
  <si>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</si>
  <si>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</si>
  <si>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</si>
  <si>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</si>
  <si>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</si>
  <si>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</si>
  <si>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</si>
  <si>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</si>
  <si>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</si>
  <si>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</si>
  <si>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</si>
  <si>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</si>
  <si>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</si>
  <si>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</si>
  <si>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</si>
  <si>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</si>
  <si>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</si>
  <si>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</si>
  <si>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</si>
  <si>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</si>
  <si>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</si>
  <si>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</si>
  <si>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</si>
  <si>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</si>
  <si>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</si>
  <si>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</si>
  <si>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</si>
  <si>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</si>
  <si>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</si>
  <si>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</si>
  <si>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</si>
  <si>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</si>
  <si>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</si>
  <si>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</si>
  <si>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</si>
  <si>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</si>
  <si>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</si>
  <si>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</si>
  <si>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</si>
  <si>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</si>
  <si>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</si>
  <si>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</si>
  <si>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</si>
  <si>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</si>
  <si>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</si>
  <si>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</si>
  <si>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</si>
  <si>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</si>
  <si>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</si>
  <si>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</si>
  <si>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</si>
  <si>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</si>
  <si>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</si>
  <si>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</si>
  <si>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</si>
  <si>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</si>
  <si>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</si>
  <si>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</si>
  <si>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</si>
  <si>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</si>
  <si>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</si>
  <si>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</si>
  <si>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</si>
  <si>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</si>
  <si>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</si>
  <si>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</si>
  <si>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</si>
  <si>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</si>
  <si>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</si>
  <si>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</si>
  <si>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</si>
  <si>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</si>
  <si>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</si>
  <si>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</si>
  <si>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</si>
  <si>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</si>
  <si>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</si>
  <si>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</si>
  <si>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</si>
  <si>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</si>
  <si>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</si>
  <si>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</si>
  <si>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</si>
  <si>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</si>
  <si>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</si>
  <si>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</si>
  <si>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</si>
  <si>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</si>
  <si>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</si>
  <si>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</si>
  <si>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</si>
  <si>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</si>
  <si>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</si>
  <si>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</si>
  <si>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</si>
  <si>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</si>
  <si>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</si>
  <si>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</si>
  <si>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</si>
  <si>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</si>
  <si>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</si>
  <si>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</si>
  <si>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</si>
  <si>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</si>
  <si>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</si>
  <si>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</si>
  <si>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</si>
  <si>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</si>
  <si>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</si>
  <si>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</si>
  <si>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</si>
  <si>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</si>
  <si>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</si>
  <si>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</si>
  <si>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</si>
  <si>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</si>
  <si>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</si>
  <si>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</si>
  <si>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</si>
  <si>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</si>
  <si>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</si>
  <si>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</si>
  <si>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</si>
  <si>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</si>
  <si>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</si>
  <si>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</si>
  <si>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</si>
  <si>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</si>
  <si>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</si>
  <si>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</si>
  <si>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</si>
  <si>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</si>
  <si>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</si>
  <si>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</si>
  <si>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</si>
  <si>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</si>
  <si>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</si>
  <si>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</si>
  <si>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</si>
  <si>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</si>
  <si>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</si>
  <si>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</si>
  <si>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</si>
  <si>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</si>
  <si>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</si>
  <si>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</si>
  <si>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</si>
  <si>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</si>
  <si>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</si>
  <si>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</si>
  <si>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</si>
  <si>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</si>
  <si>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</si>
  <si>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</si>
  <si>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</si>
  <si>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</si>
  <si>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</si>
  <si>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</si>
  <si>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</si>
  <si>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</si>
  <si>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</si>
  <si>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</si>
  <si>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</si>
  <si>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</si>
  <si>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</si>
  <si>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</si>
  <si>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</si>
  <si>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</si>
  <si>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</si>
  <si>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</si>
  <si>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</si>
  <si>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</si>
  <si>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</si>
  <si>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</si>
  <si>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</si>
  <si>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</si>
  <si>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</si>
  <si>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</si>
  <si>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</si>
  <si>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</si>
  <si>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</si>
  <si>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</si>
  <si>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</si>
  <si>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</si>
  <si>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</si>
  <si>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</si>
  <si>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</si>
  <si>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</si>
  <si>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</si>
  <si>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</si>
  <si>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</si>
  <si>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</si>
  <si>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</si>
  <si>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</si>
  <si>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</si>
  <si>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</si>
  <si>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</si>
  <si>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</si>
  <si>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</si>
  <si>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</si>
  <si>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</si>
  <si>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</si>
  <si>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</si>
  <si>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</si>
  <si>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</si>
  <si>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</si>
  <si>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</si>
  <si>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</si>
  <si>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</si>
  <si>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</si>
  <si>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</si>
  <si>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</si>
  <si>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</si>
  <si>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</si>
  <si>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</si>
  <si>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</si>
  <si>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</si>
  <si>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</si>
  <si>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</si>
  <si>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</si>
  <si>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</si>
  <si>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</si>
  <si>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</si>
  <si>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</si>
  <si>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</si>
  <si>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</si>
  <si>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</si>
  <si>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</si>
  <si>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</si>
  <si>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</si>
  <si>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</si>
  <si>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</si>
  <si>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</si>
  <si>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</si>
  <si>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</si>
  <si>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</si>
  <si>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</si>
  <si>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</si>
  <si>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</si>
  <si>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</si>
  <si>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</si>
  <si>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</si>
  <si>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</si>
  <si>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</si>
  <si>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</si>
  <si>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</si>
  <si>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</si>
  <si>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</si>
  <si>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</si>
  <si>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</si>
  <si>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</si>
  <si>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</si>
  <si>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</si>
  <si>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</si>
  <si>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</si>
  <si>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</si>
  <si>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</si>
  <si>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</si>
  <si>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</si>
  <si>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</si>
  <si>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</si>
  <si>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</si>
  <si>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</si>
  <si>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</si>
  <si>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</si>
  <si>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</si>
  <si>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</si>
  <si>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</si>
  <si>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</si>
  <si>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</si>
  <si>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</si>
  <si>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</si>
  <si>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</si>
  <si>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</si>
  <si>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</si>
  <si>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</si>
  <si>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</si>
  <si>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</si>
  <si>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</si>
  <si>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</si>
  <si>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</si>
  <si>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</si>
  <si>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</si>
  <si>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</si>
  <si>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</si>
  <si>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</si>
  <si>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</si>
  <si>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</si>
  <si>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</si>
  <si>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</si>
  <si>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</si>
  <si>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</si>
  <si>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</si>
  <si>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</si>
  <si>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</si>
  <si>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</si>
  <si>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</si>
  <si>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</si>
  <si>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</si>
  <si>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</si>
  <si>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</si>
  <si>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</si>
  <si>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</si>
  <si>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</si>
  <si>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</si>
  <si>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</si>
  <si>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</si>
  <si>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</si>
  <si>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</si>
  <si>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</si>
  <si>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</si>
  <si>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</si>
  <si>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</si>
  <si>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</si>
  <si>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</si>
  <si>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</si>
  <si>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</si>
  <si>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</si>
  <si>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</si>
  <si>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</si>
  <si>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</si>
  <si>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</si>
  <si>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</si>
  <si>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</si>
  <si>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</si>
  <si>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</si>
  <si>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</si>
  <si>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</si>
  <si>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</si>
  <si>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</si>
  <si>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</si>
  <si>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</si>
  <si>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</si>
  <si>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</si>
  <si>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</si>
  <si>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</si>
  <si>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</si>
  <si>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</si>
  <si>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</si>
  <si>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</si>
  <si>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</si>
  <si>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</si>
  <si>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</si>
  <si>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</si>
  <si>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</si>
  <si>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</si>
  <si>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</si>
  <si>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</si>
  <si>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</si>
  <si>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</si>
  <si>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</si>
  <si>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</si>
  <si>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</si>
  <si>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</si>
  <si>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</si>
  <si>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</si>
  <si>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</si>
  <si>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</si>
  <si>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</si>
  <si>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</si>
  <si>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</si>
  <si>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</si>
  <si>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</si>
  <si>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</si>
  <si>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</si>
  <si>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</si>
  <si>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</si>
  <si>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</si>
  <si>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</si>
  <si>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</si>
  <si>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</si>
  <si>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</si>
  <si>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</si>
  <si>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</si>
  <si>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</si>
  <si>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</si>
  <si>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</si>
  <si>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</si>
  <si>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</si>
  <si>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</si>
  <si>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</si>
  <si>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</si>
  <si>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</si>
  <si>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</si>
  <si>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</si>
  <si>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</si>
  <si>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</si>
  <si>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</si>
  <si>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</si>
  <si>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</si>
  <si>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</si>
  <si>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</si>
  <si>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</si>
  <si>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</si>
  <si>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</si>
  <si>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</si>
  <si>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</si>
  <si>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</si>
  <si>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</si>
  <si>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</si>
  <si>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</si>
  <si>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</si>
  <si>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</si>
  <si>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</si>
  <si>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</si>
  <si>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</si>
  <si>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</si>
  <si>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</si>
  <si>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</si>
  <si>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</si>
  <si>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</si>
  <si>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</si>
  <si>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</si>
  <si>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</si>
  <si>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</si>
  <si>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</si>
  <si>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</si>
  <si>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</si>
  <si>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</si>
  <si>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</si>
  <si>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</si>
  <si>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</si>
  <si>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</si>
  <si>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</si>
  <si>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</si>
  <si>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</si>
  <si>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</si>
  <si>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</si>
  <si>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</si>
  <si>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</si>
  <si>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</si>
  <si>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</si>
  <si>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</si>
  <si>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</si>
  <si>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</si>
  <si>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</si>
  <si>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</si>
  <si>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</si>
  <si>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</si>
  <si>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</si>
  <si>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</si>
  <si>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</si>
  <si>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</si>
  <si>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</si>
  <si>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</si>
  <si>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</si>
  <si>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</si>
  <si>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</si>
  <si>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</si>
  <si>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</si>
  <si>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</si>
  <si>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</si>
  <si>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</si>
  <si>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</si>
  <si>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</si>
  <si>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</si>
  <si>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</si>
  <si>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</si>
  <si>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</si>
  <si>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</si>
  <si>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</si>
  <si>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</si>
  <si>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</si>
  <si>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</si>
  <si>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</si>
  <si>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</si>
  <si>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</si>
  <si>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</si>
  <si>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</si>
  <si>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</si>
  <si>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</si>
  <si>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</si>
  <si>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</si>
  <si>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</si>
  <si>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</si>
  <si>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</si>
  <si>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</si>
  <si>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</si>
  <si>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</si>
  <si>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</si>
  <si>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</si>
  <si>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</si>
  <si>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</si>
  <si>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</si>
  <si>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</si>
  <si>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</si>
  <si>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</si>
  <si>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</si>
  <si>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</si>
  <si>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</si>
  <si>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</si>
  <si>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</si>
  <si>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</si>
  <si>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</si>
  <si>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</si>
  <si>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</si>
  <si>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</si>
  <si>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</si>
  <si>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</si>
  <si>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</si>
  <si>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</si>
  <si>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</si>
  <si>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</si>
  <si>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</si>
  <si>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</si>
  <si>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</si>
  <si>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</si>
  <si>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</si>
  <si>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</si>
  <si>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</si>
  <si>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</si>
  <si>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</si>
  <si>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</si>
  <si>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</si>
  <si>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</si>
  <si>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</si>
  <si>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</si>
  <si>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</si>
  <si>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</si>
  <si>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</si>
  <si>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</si>
  <si>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</si>
  <si>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</si>
  <si>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</si>
  <si>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</si>
  <si>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</si>
  <si>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</si>
  <si>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</si>
  <si>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</si>
  <si>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</si>
  <si>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</si>
  <si>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</si>
  <si>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</si>
  <si>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</si>
  <si>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</si>
  <si>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</si>
  <si>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</si>
  <si>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</si>
  <si>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</si>
  <si>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</si>
  <si>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</si>
  <si>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</si>
  <si>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</si>
  <si>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</si>
  <si>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</si>
  <si>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</si>
  <si>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</si>
  <si>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</si>
  <si>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</si>
  <si>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</si>
  <si>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</si>
  <si>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</si>
  <si>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</si>
  <si>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</si>
  <si>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</si>
  <si>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</si>
  <si>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</si>
  <si>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</si>
  <si>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</si>
  <si>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</si>
  <si>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</si>
  <si>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</si>
  <si>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</si>
  <si>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</si>
  <si>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</si>
  <si>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</si>
  <si>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</si>
  <si>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</si>
  <si>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</si>
  <si>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</si>
  <si>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</si>
  <si>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</si>
  <si>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</si>
  <si>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</si>
  <si>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</si>
  <si>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</si>
  <si>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</si>
  <si>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</si>
  <si>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</si>
  <si>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</si>
  <si>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</si>
  <si>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</si>
  <si>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</si>
  <si>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</si>
  <si>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</si>
  <si>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</si>
  <si>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</si>
  <si>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</si>
  <si>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</si>
  <si>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</si>
  <si>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</si>
  <si>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</si>
  <si>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</si>
  <si>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</si>
  <si>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</si>
  <si>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</si>
  <si>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</si>
  <si>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</si>
  <si>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</si>
  <si>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</si>
  <si>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</si>
  <si>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</si>
  <si>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</si>
  <si>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</si>
  <si>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</si>
  <si>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</si>
  <si>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</si>
  <si>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</si>
  <si>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</si>
  <si>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</si>
  <si>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</si>
  <si>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</si>
  <si>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</si>
  <si>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</si>
  <si>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</si>
  <si>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</si>
  <si>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</si>
  <si>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</si>
  <si>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</si>
  <si>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</si>
  <si>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</si>
  <si>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</si>
  <si>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</si>
  <si>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</si>
  <si>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</si>
  <si>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</si>
  <si>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</si>
  <si>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</si>
  <si>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</si>
  <si>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</si>
  <si>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</si>
  <si>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</si>
  <si>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</si>
  <si>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</si>
  <si>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</si>
  <si>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</si>
  <si>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</si>
  <si>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</si>
  <si>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</si>
  <si>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</si>
  <si>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</si>
  <si>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</si>
  <si>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</si>
  <si>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</si>
  <si>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</si>
  <si>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</si>
  <si>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</si>
  <si>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</si>
  <si>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</si>
  <si>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</si>
  <si>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</si>
  <si>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</si>
  <si>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</si>
  <si>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</si>
  <si>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</si>
  <si>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</si>
  <si>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</si>
  <si>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</si>
  <si>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</si>
  <si>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</si>
  <si>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</si>
  <si>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</si>
  <si>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</si>
  <si>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</si>
  <si>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</si>
  <si>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</si>
  <si>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</si>
  <si>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</si>
  <si>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</si>
  <si>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</si>
  <si>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</si>
  <si>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</si>
  <si>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</si>
  <si>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</si>
  <si>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</si>
  <si>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</si>
  <si>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</si>
  <si>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</si>
  <si>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</si>
  <si>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</si>
  <si>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</si>
  <si>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</si>
  <si>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</si>
  <si>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</si>
  <si>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</si>
  <si>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</si>
  <si>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</si>
  <si>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</si>
  <si>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</si>
  <si>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</si>
  <si>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</si>
  <si>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</si>
  <si>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</si>
  <si>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</si>
  <si>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</si>
  <si>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</si>
  <si>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</si>
  <si>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</si>
  <si>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</si>
  <si>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</si>
  <si>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</si>
  <si>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</si>
  <si>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</si>
  <si>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</si>
  <si>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</si>
  <si>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</si>
  <si>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</si>
  <si>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</si>
  <si>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</si>
  <si>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</si>
  <si>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</si>
  <si>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</si>
  <si>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</si>
  <si>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</si>
  <si>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</si>
  <si>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</si>
  <si>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</si>
  <si>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</si>
  <si>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</si>
  <si>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</si>
  <si>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</si>
  <si>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</si>
  <si>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</si>
  <si>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</si>
  <si>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</si>
  <si>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</si>
  <si>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</si>
  <si>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</si>
  <si>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</si>
  <si>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</si>
  <si>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</si>
  <si>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</si>
  <si>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</si>
  <si>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</si>
  <si>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</si>
  <si>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</si>
  <si>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</si>
  <si>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</si>
  <si>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</si>
  <si>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</si>
  <si>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</si>
  <si>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</si>
  <si>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</si>
  <si>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</si>
  <si>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</si>
  <si>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</si>
  <si>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</si>
  <si>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</si>
  <si>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</si>
  <si>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</si>
  <si>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</si>
  <si>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</si>
  <si>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</si>
  <si>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</si>
  <si>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</si>
  <si>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</si>
  <si>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</si>
  <si>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</si>
  <si>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</si>
  <si>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</si>
  <si>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</si>
  <si>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</si>
  <si>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</si>
  <si>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</si>
  <si>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</si>
  <si>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</si>
  <si>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</si>
  <si>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</si>
  <si>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</si>
  <si>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</si>
  <si>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</si>
  <si>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</si>
  <si>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</si>
  <si>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</si>
  <si>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</si>
  <si>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</si>
  <si>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</si>
  <si>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</si>
  <si>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</si>
  <si>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</si>
  <si>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</si>
  <si>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</si>
  <si>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</si>
  <si>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</si>
  <si>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</si>
  <si>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</si>
  <si>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</si>
  <si>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</si>
  <si>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</si>
  <si>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</si>
  <si>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</si>
  <si>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</si>
  <si>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</si>
  <si>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</si>
  <si>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</si>
  <si>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</si>
  <si>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</si>
  <si>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</si>
  <si>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</si>
  <si>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</si>
  <si>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</si>
  <si>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</si>
  <si>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</si>
  <si>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</si>
  <si>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</si>
  <si>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</si>
  <si>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</si>
  <si>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</si>
  <si>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</si>
  <si>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</si>
  <si>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</si>
  <si>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</si>
  <si>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</si>
  <si>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</si>
  <si>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</si>
  <si>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</si>
  <si>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</si>
  <si>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</si>
  <si>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</si>
  <si>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</si>
  <si>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</si>
  <si>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</si>
  <si>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</si>
  <si>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</si>
  <si>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</si>
  <si>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</si>
  <si>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</si>
  <si>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</si>
  <si>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</si>
  <si>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</si>
  <si>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</si>
  <si>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</si>
  <si>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</si>
  <si>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</si>
  <si>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</si>
  <si>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</si>
  <si>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</si>
  <si>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</si>
  <si>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</si>
  <si>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</si>
  <si>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</si>
  <si>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</si>
  <si>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</si>
  <si>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</si>
  <si>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</si>
  <si>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</si>
  <si>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</si>
  <si>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</si>
  <si>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</si>
  <si>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</si>
  <si>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</si>
  <si>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</si>
  <si>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</si>
  <si>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</si>
  <si>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</si>
  <si>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</si>
  <si>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</si>
  <si>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</si>
  <si>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</si>
  <si>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</si>
  <si>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</si>
  <si>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</si>
  <si>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</si>
  <si>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</si>
  <si>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</si>
  <si>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</si>
  <si>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</si>
  <si>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</si>
  <si>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</si>
  <si>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</si>
  <si>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</si>
  <si>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</si>
  <si>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</si>
  <si>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</si>
  <si>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</si>
  <si>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</si>
  <si>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</si>
  <si>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</si>
  <si>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</si>
  <si>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</si>
  <si>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</si>
  <si>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</si>
  <si>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</si>
  <si>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</si>
  <si>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</si>
  <si>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</si>
  <si>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</si>
  <si>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</si>
  <si>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</si>
  <si>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</si>
  <si>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</si>
  <si>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</si>
  <si>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</si>
  <si>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</si>
  <si>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</si>
  <si>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</si>
  <si>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</si>
  <si>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</si>
  <si>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</si>
  <si>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</si>
  <si>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</si>
  <si>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</si>
  <si>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</si>
  <si>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</si>
  <si>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</si>
  <si>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</si>
  <si>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</si>
  <si>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</si>
  <si>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</si>
  <si>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</si>
  <si>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</si>
  <si>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</si>
  <si>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</si>
  <si>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</si>
  <si>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</si>
  <si>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</si>
  <si>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</si>
  <si>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</si>
  <si>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</si>
  <si>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</si>
  <si>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</si>
  <si>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</si>
  <si>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</si>
  <si>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</si>
  <si>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</si>
  <si>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</si>
  <si>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</si>
  <si>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</si>
  <si>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</si>
  <si>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</si>
  <si>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</si>
  <si>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</si>
  <si>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</si>
  <si>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</si>
  <si>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</si>
  <si>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</si>
  <si>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</si>
  <si>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</si>
  <si>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</si>
  <si>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</si>
  <si>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</si>
  <si>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</si>
  <si>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</si>
  <si>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</si>
  <si>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</si>
  <si>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</si>
  <si>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</si>
  <si>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</si>
  <si>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</si>
  <si>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</si>
  <si>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</si>
  <si>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</si>
  <si>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</si>
  <si>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</si>
  <si>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</si>
  <si>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</si>
  <si>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</si>
  <si>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</si>
  <si>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</si>
  <si>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</si>
  <si>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</si>
  <si>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</si>
  <si>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</si>
  <si>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</si>
  <si>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</si>
  <si>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</si>
  <si>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</si>
  <si>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</si>
  <si>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</si>
  <si>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</si>
  <si>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</si>
  <si>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</si>
  <si>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</si>
  <si>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</si>
  <si>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</si>
  <si>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</si>
  <si>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</si>
  <si>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</si>
  <si>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</si>
  <si>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</si>
  <si>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</si>
  <si>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</si>
  <si>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</si>
  <si>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</si>
  <si>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</si>
  <si>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</si>
  <si>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</si>
  <si>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</si>
  <si>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</si>
  <si>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</si>
  <si>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</si>
  <si>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</si>
  <si>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</si>
  <si>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</si>
  <si>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</si>
  <si>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</si>
  <si>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</si>
  <si>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</si>
  <si>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</si>
  <si>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</si>
  <si>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</si>
  <si>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</si>
  <si>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</si>
  <si>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</si>
  <si>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</si>
  <si>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</si>
  <si>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</si>
  <si>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</si>
  <si>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</si>
  <si>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</si>
  <si>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</si>
  <si>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</si>
  <si>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</si>
  <si>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</si>
  <si>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</si>
  <si>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</si>
  <si>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</si>
  <si>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</si>
  <si>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</si>
  <si>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</si>
  <si>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</si>
  <si>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</si>
  <si>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</si>
  <si>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</si>
  <si>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</si>
  <si>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</si>
  <si>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</si>
  <si>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</si>
  <si>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</si>
  <si>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</si>
  <si>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</si>
  <si>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</si>
  <si>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</si>
  <si>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</si>
  <si>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</si>
  <si>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</si>
  <si>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</si>
  <si>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</si>
  <si>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</si>
  <si>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</si>
  <si>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</si>
  <si>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</si>
  <si>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</si>
  <si>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</si>
  <si>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</si>
  <si>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</si>
  <si>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</si>
  <si>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</si>
  <si>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</si>
  <si>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</si>
  <si>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</si>
  <si>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</si>
  <si>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</si>
  <si>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</si>
  <si>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</si>
  <si>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</si>
  <si>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</si>
  <si>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</si>
  <si>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</si>
  <si>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</si>
  <si>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</si>
  <si>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</si>
  <si>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</si>
  <si>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</si>
  <si>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</si>
  <si>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</si>
  <si>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</si>
  <si>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</si>
  <si>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</si>
  <si>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</si>
  <si>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</si>
  <si>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</si>
  <si>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</si>
  <si>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</si>
  <si>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</si>
  <si>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</si>
  <si>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</si>
  <si>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</si>
  <si>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</si>
  <si>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</si>
  <si>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</si>
  <si>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</si>
  <si>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</si>
  <si>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</si>
  <si>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</si>
  <si>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</si>
  <si>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</si>
  <si>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</si>
  <si>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</si>
  <si>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</si>
  <si>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</si>
  <si>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</si>
  <si>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</si>
  <si>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</si>
  <si>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</si>
  <si>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</si>
  <si>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</si>
  <si>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</si>
  <si>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</si>
  <si>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</si>
  <si>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</si>
  <si>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</si>
  <si>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</si>
  <si>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</si>
  <si>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</si>
  <si>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</si>
  <si>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</si>
  <si>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</si>
  <si>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</si>
  <si>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</si>
  <si>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</si>
  <si>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</si>
  <si>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</si>
  <si>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</si>
  <si>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</si>
  <si>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</si>
  <si>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</si>
  <si>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</si>
  <si>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</si>
  <si>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</si>
  <si>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</si>
  <si>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</si>
  <si>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</si>
  <si>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</si>
  <si>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</si>
  <si>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</si>
  <si>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</si>
  <si>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</si>
  <si>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</si>
  <si>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</si>
  <si>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</si>
  <si>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</si>
  <si>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</si>
  <si>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</si>
  <si>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</si>
  <si>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</si>
  <si>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</si>
  <si>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</si>
  <si>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</si>
  <si>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</si>
  <si>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</si>
  <si>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</si>
  <si>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</si>
  <si>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</si>
  <si>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</si>
  <si>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</si>
  <si>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</si>
  <si>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</si>
  <si>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</si>
  <si>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</si>
  <si>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</si>
  <si>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</si>
  <si>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</si>
  <si>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</si>
  <si>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</si>
  <si>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</si>
  <si>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</si>
  <si>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</si>
  <si>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</si>
  <si>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</si>
  <si>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</si>
  <si>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</si>
  <si>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</si>
  <si>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</si>
  <si>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</si>
  <si>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</si>
  <si>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</si>
  <si>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</si>
  <si>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</si>
  <si>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</si>
  <si>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</si>
  <si>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</si>
  <si>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</si>
  <si>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</si>
  <si>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</si>
  <si>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</si>
  <si>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</si>
  <si>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</si>
  <si>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</si>
  <si>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</si>
  <si>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</si>
  <si>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</si>
  <si>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</si>
  <si>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</si>
  <si>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</si>
  <si>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</si>
  <si>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</si>
  <si>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</si>
  <si>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</si>
  <si>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</si>
  <si>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</si>
  <si>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</si>
  <si>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</si>
  <si>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</si>
  <si>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</si>
  <si>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</si>
  <si>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</si>
  <si>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</si>
  <si>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</si>
  <si>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</si>
  <si>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</si>
  <si>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</si>
  <si>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</si>
  <si>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</si>
  <si>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</si>
  <si>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</si>
  <si>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</si>
  <si>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</si>
  <si>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</si>
  <si>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</si>
  <si>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</si>
  <si>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</si>
  <si>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</si>
  <si>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</si>
  <si>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</si>
  <si>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</si>
  <si>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</si>
  <si>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</si>
  <si>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</si>
  <si>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</si>
  <si>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</si>
  <si>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</si>
  <si>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</si>
  <si>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</si>
  <si>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</si>
  <si>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</si>
  <si>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</si>
  <si>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</si>
  <si>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</si>
  <si>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</si>
  <si>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</si>
  <si>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</si>
  <si>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</si>
  <si>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</si>
  <si>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</si>
  <si>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</si>
  <si>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</si>
  <si>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</si>
  <si>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</si>
  <si>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</si>
  <si>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</si>
  <si>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</si>
  <si>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</si>
  <si>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</si>
  <si>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</si>
  <si>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</si>
  <si>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</si>
  <si>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</si>
  <si>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</si>
  <si>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</si>
  <si>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</si>
  <si>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</si>
  <si>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</si>
  <si>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</si>
  <si>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</si>
  <si>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</si>
  <si>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</si>
  <si>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</si>
  <si>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</si>
  <si>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</si>
  <si>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</si>
  <si>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</si>
  <si>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</si>
  <si>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</si>
  <si>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</si>
  <si>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</si>
  <si>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</si>
  <si>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</si>
  <si>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</si>
  <si>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</si>
  <si>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</si>
  <si>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</si>
  <si>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</si>
  <si>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</si>
  <si>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</si>
  <si>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</si>
  <si>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</si>
  <si>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</si>
  <si>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</si>
  <si>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</si>
  <si>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</si>
  <si>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</si>
  <si>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</si>
  <si>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</si>
  <si>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</si>
  <si>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</si>
  <si>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</si>
  <si>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</si>
  <si>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</si>
  <si>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</si>
  <si>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</si>
  <si>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</si>
  <si>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</si>
  <si>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</si>
  <si>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</si>
  <si>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</si>
  <si>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</si>
  <si>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</si>
  <si>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</si>
  <si>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</si>
  <si>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</si>
  <si>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</si>
  <si>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</si>
  <si>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</si>
  <si>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</si>
  <si>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</si>
  <si>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</si>
  <si>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</si>
  <si>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</si>
  <si>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</si>
  <si>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</si>
  <si>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</si>
  <si>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</si>
  <si>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</si>
  <si>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</si>
  <si>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</si>
  <si>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</si>
  <si>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</si>
  <si>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</si>
  <si>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</si>
  <si>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</si>
  <si>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</si>
  <si>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</si>
  <si>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</si>
  <si>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</si>
  <si>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</si>
  <si>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</si>
  <si>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</si>
  <si>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</si>
  <si>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</si>
  <si>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</si>
  <si>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</si>
  <si>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</si>
  <si>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</si>
  <si>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</si>
  <si>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</si>
  <si>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</si>
  <si>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</si>
  <si>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</si>
  <si>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</si>
  <si>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</si>
  <si>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</si>
  <si>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</si>
  <si>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</si>
  <si>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</si>
  <si>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</si>
  <si>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</si>
  <si>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</si>
  <si>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</si>
  <si>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</si>
  <si>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</si>
  <si>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</si>
  <si>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</si>
  <si>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</si>
  <si>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</si>
  <si>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</si>
  <si>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</si>
  <si>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</si>
  <si>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</si>
  <si>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</si>
  <si>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</si>
  <si>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</si>
  <si>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</si>
  <si>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</si>
  <si>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</si>
  <si>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</si>
  <si>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</si>
  <si>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</si>
  <si>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</si>
  <si>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</si>
  <si>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</si>
  <si>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</si>
  <si>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</si>
  <si>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</si>
  <si>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</si>
  <si>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</si>
  <si>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</si>
  <si>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</si>
  <si>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</si>
  <si>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</si>
  <si>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</si>
  <si>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</si>
  <si>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</si>
  <si>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</si>
  <si>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</si>
  <si>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</si>
  <si>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</si>
  <si>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</si>
  <si>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</si>
  <si>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</si>
  <si>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</si>
  <si>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</si>
  <si>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</si>
  <si>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</si>
  <si>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</si>
  <si>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</si>
  <si>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</si>
  <si>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</si>
  <si>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</si>
  <si>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</si>
  <si>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</si>
  <si>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</si>
  <si>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</si>
  <si>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</si>
  <si>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</si>
  <si>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</si>
  <si>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</si>
  <si>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</si>
  <si>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</si>
  <si>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</si>
  <si>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</si>
  <si>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</si>
  <si>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</si>
  <si>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</si>
  <si>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</si>
  <si>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</si>
  <si>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</si>
  <si>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</si>
  <si>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</si>
  <si>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</si>
  <si>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</si>
  <si>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</si>
  <si>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</si>
  <si>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</si>
  <si>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</si>
  <si>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</si>
  <si>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</si>
  <si>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</si>
  <si>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</si>
  <si>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</si>
  <si>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</si>
  <si>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</si>
  <si>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</si>
  <si>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</si>
  <si>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</si>
  <si>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</si>
  <si>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</si>
  <si>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</si>
  <si>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</si>
  <si>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</si>
  <si>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</si>
  <si>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</si>
  <si>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</si>
  <si>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</si>
  <si>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</si>
  <si>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</si>
  <si>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</si>
  <si>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</si>
  <si>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</si>
  <si>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</si>
  <si>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</si>
  <si>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</si>
  <si>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</si>
  <si>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</si>
  <si>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</si>
  <si>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</si>
  <si>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</si>
  <si>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</si>
  <si>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</si>
  <si>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</si>
  <si>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</si>
  <si>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</si>
  <si>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</si>
  <si>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</si>
  <si>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</si>
  <si>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</si>
  <si>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</si>
  <si>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</si>
  <si>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</si>
  <si>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</si>
  <si>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</si>
  <si>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</si>
  <si>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</si>
  <si>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</si>
  <si>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</si>
  <si>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</si>
  <si>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</si>
  <si>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</si>
  <si>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</si>
  <si>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</si>
  <si>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</si>
  <si>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</si>
  <si>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</si>
  <si>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</si>
  <si>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</si>
  <si>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</si>
  <si>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</si>
  <si>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</si>
  <si>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</si>
  <si>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</si>
  <si>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</si>
  <si>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</si>
  <si>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</si>
  <si>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</si>
  <si>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</si>
  <si>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</si>
  <si>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</si>
  <si>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</si>
  <si>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</si>
  <si>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</si>
  <si>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</si>
  <si>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</si>
  <si>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</si>
  <si>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</si>
  <si>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</si>
  <si>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</si>
  <si>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</si>
  <si>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</si>
  <si>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</si>
  <si>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</si>
  <si>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</si>
  <si>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</si>
  <si>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</si>
  <si>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</si>
  <si>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</si>
  <si>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</si>
  <si>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</si>
  <si>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</si>
  <si>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</si>
  <si>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</si>
  <si>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</si>
  <si>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</si>
  <si>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</si>
  <si>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</si>
  <si>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</si>
  <si>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</si>
  <si>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</si>
  <si>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</si>
  <si>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</si>
  <si>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</si>
  <si>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</si>
  <si>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</si>
  <si>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</si>
  <si>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</si>
  <si>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</si>
  <si>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</si>
  <si>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</si>
  <si>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</si>
  <si>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</si>
  <si>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</si>
  <si>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</si>
  <si>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</si>
  <si>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</si>
  <si>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</si>
  <si>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</si>
  <si>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</si>
  <si>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</si>
  <si>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</si>
  <si>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</si>
  <si>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</si>
  <si>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</si>
  <si>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</si>
  <si>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</si>
  <si>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</si>
  <si>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</si>
  <si>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</si>
  <si>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</si>
  <si>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</si>
  <si>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</si>
  <si>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</si>
  <si>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</si>
  <si>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</si>
  <si>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</si>
  <si>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</si>
  <si>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</si>
  <si>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</si>
  <si>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</si>
  <si>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</si>
  <si>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</si>
  <si>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</si>
  <si>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</si>
  <si>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</si>
  <si>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</si>
  <si>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</si>
  <si>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</si>
  <si>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</si>
  <si>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</si>
  <si>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</si>
  <si>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</si>
  <si>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</si>
  <si>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</si>
  <si>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</si>
  <si>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</si>
  <si>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</si>
  <si>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</si>
  <si>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</si>
  <si>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</si>
  <si>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</si>
  <si>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</si>
  <si>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</si>
  <si>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</si>
  <si>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</si>
  <si>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</si>
  <si>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</si>
  <si>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</si>
  <si>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</si>
  <si>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</si>
  <si>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</si>
  <si>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</si>
  <si>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</si>
  <si>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</si>
  <si>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</si>
  <si>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</si>
  <si>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</si>
  <si>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</si>
  <si>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</si>
  <si>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</si>
  <si>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</si>
  <si>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</si>
  <si>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</si>
  <si>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</si>
  <si>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</si>
  <si>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</si>
  <si>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</si>
  <si>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</si>
  <si>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</si>
  <si>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</si>
  <si>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</si>
  <si>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</si>
  <si>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</si>
  <si>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</si>
  <si>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</si>
  <si>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</si>
  <si>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</si>
  <si>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</si>
  <si>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</si>
  <si>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</si>
  <si>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</si>
  <si>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</si>
  <si>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</si>
  <si>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</si>
  <si>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</si>
  <si>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</si>
  <si>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</si>
  <si>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</si>
  <si>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</si>
  <si>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</si>
  <si>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</si>
  <si>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</si>
  <si>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</si>
  <si>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</si>
  <si>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</si>
  <si>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</si>
  <si>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</si>
  <si>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</si>
  <si>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</si>
  <si>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</si>
  <si>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</si>
  <si>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</si>
  <si>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</si>
  <si>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</si>
  <si>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</si>
  <si>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</si>
  <si>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</si>
  <si>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</si>
  <si>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</si>
  <si>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</si>
  <si>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</si>
  <si>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</si>
  <si>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</si>
  <si>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</si>
  <si>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</si>
  <si>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</si>
  <si>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</si>
  <si>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</si>
  <si>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</si>
  <si>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</si>
  <si>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</si>
  <si>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</si>
  <si>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</si>
  <si>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</si>
  <si>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</si>
  <si>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</si>
  <si>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</si>
  <si>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</si>
  <si>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</si>
  <si>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</si>
  <si>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</si>
  <si>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</si>
  <si>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</si>
  <si>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</si>
  <si>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</si>
  <si>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</si>
  <si>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</si>
  <si>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</si>
  <si>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</si>
  <si>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</si>
  <si>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</si>
  <si>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</si>
  <si>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</si>
  <si>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</si>
  <si>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</si>
  <si>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</si>
  <si>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</si>
  <si>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</si>
  <si>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</si>
  <si>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</si>
  <si>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</si>
  <si>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</si>
  <si>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</si>
  <si>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</si>
  <si>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</si>
  <si>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</si>
  <si>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</si>
  <si>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</si>
  <si>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</si>
  <si>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</si>
  <si>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</si>
  <si>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</si>
  <si>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</si>
  <si>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</si>
  <si>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</si>
  <si>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</si>
  <si>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</si>
  <si>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</si>
  <si>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</si>
  <si>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</si>
  <si>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</si>
  <si>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</si>
  <si>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</si>
  <si>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</si>
  <si>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</si>
  <si>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</si>
  <si>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</si>
  <si>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</si>
  <si>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</si>
  <si>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</si>
  <si>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</si>
  <si>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</si>
  <si>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</si>
  <si>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</si>
  <si>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</si>
  <si>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</si>
  <si>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</si>
  <si>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</si>
  <si>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</si>
  <si>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</si>
  <si>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</si>
  <si>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</si>
  <si>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</si>
  <si>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</si>
  <si>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</si>
  <si>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</si>
  <si>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</si>
  <si>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</si>
  <si>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</si>
  <si>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</si>
  <si>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</si>
  <si>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</si>
  <si>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</si>
  <si>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</si>
  <si>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</si>
  <si>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</si>
  <si>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</si>
  <si>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</si>
  <si>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</si>
  <si>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</si>
  <si>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</si>
  <si>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</si>
  <si>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</si>
  <si>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</si>
  <si>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</si>
  <si>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</si>
  <si>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</si>
  <si>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</si>
  <si>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</si>
  <si>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</si>
  <si>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</si>
  <si>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</si>
  <si>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</si>
  <si>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</si>
  <si>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</si>
  <si>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</si>
  <si>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</si>
  <si>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</si>
  <si>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</si>
  <si>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</si>
  <si>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</si>
  <si>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</si>
  <si>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</si>
  <si>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</si>
  <si>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</si>
  <si>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</si>
  <si>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</si>
  <si>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</si>
  <si>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</si>
  <si>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</si>
  <si>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</si>
  <si>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</si>
  <si>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</si>
  <si>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</si>
  <si>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</si>
  <si>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</si>
  <si>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</si>
  <si>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</si>
  <si>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</si>
  <si>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</si>
  <si>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</si>
  <si>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</si>
  <si>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</si>
  <si>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</si>
  <si>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</si>
  <si>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</si>
  <si>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</si>
  <si>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</si>
  <si>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</si>
  <si>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</si>
  <si>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</si>
  <si>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</si>
  <si>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</si>
  <si>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</si>
  <si>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</si>
  <si>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</si>
  <si>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</si>
  <si>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</si>
  <si>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</si>
  <si>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</si>
  <si>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</si>
  <si>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</si>
  <si>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</si>
  <si>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</si>
  <si>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</si>
  <si>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</si>
  <si>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</si>
  <si>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</si>
  <si>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</si>
  <si>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</si>
  <si>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</si>
  <si>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</si>
  <si>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</si>
  <si>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</si>
  <si>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</si>
  <si>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</si>
  <si>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</si>
  <si>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</si>
  <si>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</si>
  <si>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</si>
  <si>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</si>
  <si>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</si>
  <si>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</si>
  <si>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</si>
  <si>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</si>
  <si>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</si>
  <si>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</si>
  <si>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</si>
  <si>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</si>
  <si>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</si>
  <si>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</si>
  <si>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</si>
  <si>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</si>
  <si>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</si>
  <si>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</si>
  <si>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</si>
  <si>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</si>
  <si>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</si>
  <si>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</si>
  <si>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</si>
  <si>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</si>
  <si>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</si>
  <si>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</si>
  <si>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</si>
  <si>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</si>
  <si>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</si>
  <si>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</si>
  <si>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</si>
  <si>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</si>
  <si>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</si>
  <si>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</si>
  <si>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</si>
  <si>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</si>
  <si>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</si>
  <si>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</si>
  <si>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</si>
  <si>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</si>
  <si>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</si>
  <si>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</si>
  <si>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</si>
  <si>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</si>
  <si>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</si>
  <si>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</si>
  <si>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</si>
  <si>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</si>
  <si>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</si>
  <si>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</si>
  <si>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</si>
  <si>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</si>
  <si>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</si>
  <si>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</si>
  <si>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</si>
  <si>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</si>
  <si>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</si>
  <si>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</si>
  <si>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</si>
  <si>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</si>
  <si>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</si>
  <si>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</si>
  <si>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</si>
  <si>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</si>
  <si>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</si>
  <si>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</si>
  <si>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</si>
  <si>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</si>
  <si>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</si>
  <si>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</si>
  <si>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</si>
  <si>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</si>
  <si>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</si>
  <si>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</si>
  <si>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</si>
  <si>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</si>
  <si>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</si>
  <si>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</si>
  <si>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</si>
  <si>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</si>
  <si>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</si>
  <si>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</si>
  <si>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</si>
  <si>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</si>
  <si>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</si>
  <si>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</si>
  <si>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</si>
  <si>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</si>
  <si>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</si>
  <si>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</si>
  <si>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</si>
  <si>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</si>
  <si>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</si>
  <si>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</si>
  <si>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</si>
  <si>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</si>
  <si>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</si>
  <si>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</si>
  <si>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</si>
  <si>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</si>
  <si>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</si>
  <si>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</si>
  <si>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</si>
  <si>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</si>
  <si>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</si>
  <si>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</si>
  <si>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</si>
  <si>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</si>
  <si>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</si>
  <si>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</si>
  <si>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</si>
  <si>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</si>
  <si>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</si>
  <si>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</si>
  <si>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</si>
  <si>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</si>
  <si>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</si>
  <si>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</si>
  <si>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</si>
  <si>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</si>
  <si>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</si>
  <si>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</si>
  <si>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</si>
  <si>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</si>
  <si>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</si>
  <si>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</si>
  <si>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</si>
  <si>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</si>
  <si>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</si>
  <si>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</si>
  <si>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</si>
  <si>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</si>
  <si>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</si>
  <si>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</si>
  <si>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</si>
  <si>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</si>
  <si>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</si>
  <si>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</si>
  <si>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</si>
  <si>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</si>
  <si>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</si>
  <si>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</si>
  <si>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</si>
  <si>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</si>
  <si>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</si>
  <si>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</si>
  <si>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</si>
  <si>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</si>
  <si>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</si>
  <si>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</si>
  <si>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</si>
  <si>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</si>
  <si>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</si>
  <si>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</si>
  <si>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</si>
  <si>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</si>
  <si>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</si>
  <si>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</si>
  <si>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</si>
  <si>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</si>
  <si>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</si>
  <si>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</si>
  <si>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</si>
  <si>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</si>
  <si>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</si>
  <si>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</si>
  <si>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</si>
  <si>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</si>
  <si>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</si>
  <si>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</si>
  <si>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</si>
  <si>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</si>
  <si>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</si>
  <si>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</si>
  <si>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</si>
  <si>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</si>
  <si>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</si>
  <si>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</si>
  <si>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</si>
  <si>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</si>
  <si>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</si>
  <si>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</si>
  <si>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</si>
  <si>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</si>
  <si>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</si>
  <si>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</si>
  <si>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</si>
  <si>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</si>
  <si>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</si>
  <si>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</si>
  <si>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</si>
  <si>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</si>
  <si>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</si>
  <si>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</si>
  <si>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</si>
  <si>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</si>
  <si>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</si>
  <si>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</si>
  <si>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</si>
  <si>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</si>
  <si>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</si>
  <si>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</si>
  <si>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</si>
  <si>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</si>
  <si>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</si>
  <si>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</si>
  <si>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</si>
  <si>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</si>
  <si>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</si>
  <si>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</si>
  <si>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</si>
  <si>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</si>
  <si>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</si>
  <si>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</si>
  <si>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</si>
  <si>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</si>
  <si>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</si>
  <si>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</si>
  <si>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</si>
  <si>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</si>
  <si>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</si>
  <si>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</si>
  <si>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</si>
  <si>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</si>
  <si>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</si>
  <si>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</si>
  <si>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</si>
  <si>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</si>
  <si>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</si>
  <si>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</si>
  <si>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</si>
  <si>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</si>
  <si>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</si>
  <si>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</si>
  <si>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</si>
  <si>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</si>
  <si>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</si>
  <si>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</si>
  <si>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</si>
  <si>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</si>
  <si>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</si>
  <si>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</si>
  <si>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</si>
  <si>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</si>
  <si>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</si>
  <si>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</si>
  <si>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</si>
  <si>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</si>
  <si>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</si>
  <si>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</si>
  <si>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</si>
  <si>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</si>
  <si>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</si>
  <si>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</si>
  <si>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</si>
  <si>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</si>
  <si>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</si>
  <si>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</si>
  <si>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</si>
  <si>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</si>
  <si>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</si>
  <si>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</si>
  <si>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</si>
  <si>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</si>
  <si>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</si>
  <si>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</si>
  <si>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</si>
  <si>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</si>
  <si>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</si>
  <si>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</si>
  <si>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</si>
  <si>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</si>
  <si>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</si>
  <si>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</si>
  <si>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</si>
  <si>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</si>
  <si>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</si>
  <si>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</si>
  <si>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</si>
  <si>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</si>
  <si>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</si>
  <si>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</si>
  <si>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</si>
  <si>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</si>
  <si>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</si>
  <si>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</si>
  <si>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</si>
  <si>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</si>
  <si>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</si>
  <si>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</si>
  <si>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</si>
  <si>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</si>
  <si>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</si>
  <si>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</si>
  <si>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</si>
  <si>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</si>
  <si>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</si>
  <si>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</si>
  <si>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</si>
  <si>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</si>
  <si>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</si>
  <si>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</si>
  <si>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</si>
  <si>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</si>
  <si>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</si>
  <si>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</si>
  <si>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</si>
  <si>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</si>
  <si>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</si>
  <si>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</si>
  <si>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</si>
  <si>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</si>
  <si>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</si>
  <si>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</si>
  <si>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</si>
  <si>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</si>
  <si>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</si>
  <si>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</si>
  <si>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</si>
  <si>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</si>
  <si>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</si>
  <si>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</si>
  <si>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</si>
  <si>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</si>
  <si>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</si>
  <si>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</si>
  <si>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</si>
  <si>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</si>
  <si>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</si>
  <si>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</si>
  <si>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</si>
  <si>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</si>
  <si>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</si>
  <si>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</si>
  <si>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</si>
  <si>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</si>
  <si>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</si>
  <si>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</si>
  <si>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</si>
  <si>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</si>
  <si>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</si>
  <si>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</si>
  <si>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</si>
  <si>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</si>
  <si>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</si>
  <si>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</si>
  <si>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</si>
  <si>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</si>
  <si>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</si>
  <si>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</si>
  <si>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</si>
  <si>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</si>
  <si>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</si>
  <si>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</si>
  <si>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</si>
  <si>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</si>
  <si>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</si>
  <si>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</si>
  <si>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</si>
  <si>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</si>
  <si>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</si>
  <si>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</si>
  <si>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</si>
  <si>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</si>
  <si>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</si>
  <si>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</si>
  <si>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</si>
  <si>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</si>
  <si>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</si>
  <si>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</si>
  <si>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</si>
  <si>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</si>
  <si>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</si>
  <si>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</si>
  <si>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</si>
  <si>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</si>
  <si>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</si>
  <si>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</si>
  <si>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</si>
  <si>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</si>
  <si>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</si>
  <si>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</si>
  <si>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</si>
  <si>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</si>
  <si>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</si>
  <si>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</si>
  <si>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</si>
  <si>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</si>
  <si>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</si>
  <si>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</si>
  <si>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</si>
  <si>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</si>
  <si>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</si>
  <si>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</si>
  <si>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</si>
  <si>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</si>
  <si>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</si>
  <si>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</si>
  <si>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</si>
  <si>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</si>
  <si>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</si>
  <si>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</si>
  <si>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</si>
  <si>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</si>
  <si>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</si>
  <si>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</si>
  <si>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</si>
  <si>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</si>
  <si>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</si>
  <si>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</si>
  <si>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</si>
  <si>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</si>
  <si>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</si>
  <si>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</si>
  <si>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</si>
  <si>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</si>
  <si>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</si>
  <si>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</si>
  <si>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</si>
  <si>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</si>
  <si>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</si>
  <si>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</si>
  <si>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</si>
  <si>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</si>
  <si>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</si>
  <si>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</si>
  <si>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</si>
  <si>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</si>
  <si>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</si>
  <si>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</si>
  <si>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</si>
  <si>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</si>
  <si>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</si>
  <si>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</si>
  <si>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</si>
  <si>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</si>
  <si>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</si>
  <si>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</si>
  <si>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</si>
  <si>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</si>
  <si>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</si>
  <si>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</si>
  <si>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</si>
  <si>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</si>
  <si>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</si>
  <si>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</si>
  <si>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</si>
  <si>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</si>
  <si>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</si>
  <si>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</si>
  <si>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</si>
  <si>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</si>
  <si>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</si>
  <si>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</si>
  <si>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</si>
  <si>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</si>
  <si>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</si>
  <si>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</si>
  <si>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</si>
  <si>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</si>
  <si>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</si>
  <si>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</si>
  <si>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</si>
  <si>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</si>
  <si>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</si>
  <si>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</si>
  <si>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</si>
  <si>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</si>
  <si>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</si>
  <si>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</si>
  <si>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</si>
  <si>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</si>
  <si>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</si>
  <si>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</si>
  <si>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</si>
  <si>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</si>
  <si>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</si>
  <si>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</si>
  <si>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</si>
  <si>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</si>
  <si>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</si>
  <si>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</si>
  <si>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</si>
  <si>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</si>
  <si>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</si>
  <si>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</si>
  <si>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</si>
  <si>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</si>
  <si>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</si>
  <si>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</si>
  <si>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</si>
  <si>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</si>
  <si>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</si>
  <si>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</si>
  <si>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</si>
  <si>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</si>
  <si>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</si>
  <si>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</si>
  <si>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</si>
  <si>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</si>
  <si>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</si>
  <si>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</si>
  <si>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</si>
  <si>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</si>
  <si>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</si>
  <si>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</si>
  <si>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</si>
  <si>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</si>
  <si>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</si>
  <si>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</si>
  <si>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</si>
  <si>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</si>
  <si>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</si>
  <si>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</si>
  <si>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</si>
  <si>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</si>
  <si>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</si>
  <si>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</si>
  <si>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</si>
  <si>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</si>
  <si>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</si>
  <si>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</si>
  <si>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</si>
  <si>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</si>
  <si>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</si>
  <si>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</si>
  <si>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</si>
  <si>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</si>
  <si>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</si>
  <si>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</si>
  <si>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</si>
  <si>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</si>
  <si>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</si>
  <si>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</si>
  <si>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</si>
  <si>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</si>
  <si>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</si>
  <si>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</si>
  <si>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</si>
  <si>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</si>
  <si>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</si>
  <si>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</si>
  <si>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</si>
  <si>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</si>
  <si>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</si>
  <si>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</si>
  <si>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</si>
  <si>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</si>
  <si>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</si>
  <si>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</si>
  <si>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</si>
  <si>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</si>
  <si>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</si>
  <si>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</si>
  <si>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</si>
  <si>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</si>
  <si>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</si>
  <si>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</si>
  <si>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</si>
  <si>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</si>
  <si>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</si>
  <si>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</si>
  <si>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</si>
  <si>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</si>
  <si>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</si>
  <si>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</si>
  <si>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</si>
  <si>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</si>
  <si>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</si>
  <si>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</si>
  <si>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</si>
  <si>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</si>
  <si>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</si>
  <si>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</si>
  <si>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</si>
  <si>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</si>
  <si>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</si>
  <si>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</si>
  <si>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</si>
  <si>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</si>
  <si>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</si>
  <si>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</si>
  <si>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</si>
  <si>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</si>
  <si>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</si>
  <si>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</si>
  <si>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</si>
  <si>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</si>
  <si>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</si>
  <si>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</si>
  <si>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</si>
  <si>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</si>
  <si>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</si>
  <si>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</si>
  <si>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</si>
  <si>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</si>
  <si>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</si>
  <si>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</si>
  <si>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</si>
  <si>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</si>
  <si>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</si>
  <si>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</si>
  <si>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</si>
  <si>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</si>
  <si>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</si>
  <si>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</si>
  <si>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</si>
  <si>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</si>
  <si>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</si>
  <si>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</si>
  <si>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</si>
  <si>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</si>
  <si>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</si>
  <si>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</si>
  <si>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</si>
  <si>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</si>
  <si>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</si>
  <si>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</si>
  <si>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</si>
  <si>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</si>
  <si>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</si>
  <si>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</si>
  <si>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</si>
  <si>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</si>
  <si>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</si>
  <si>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</si>
  <si>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</si>
  <si>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</si>
  <si>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</si>
  <si>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</si>
  <si>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</si>
  <si>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</si>
  <si>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</si>
  <si>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</si>
  <si>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</si>
  <si>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</si>
  <si>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</si>
  <si>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</si>
  <si>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</si>
  <si>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</si>
  <si>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</si>
  <si>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</si>
  <si>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</si>
  <si>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</si>
  <si>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</si>
  <si>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</si>
  <si>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</si>
  <si>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</si>
  <si>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</si>
  <si>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</si>
  <si>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</si>
  <si>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</si>
  <si>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</si>
  <si>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</si>
  <si>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</si>
  <si>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</si>
  <si>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</si>
  <si>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</si>
  <si>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</si>
  <si>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</si>
  <si>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</si>
  <si>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</si>
  <si>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</si>
  <si>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</si>
  <si>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</si>
  <si>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</si>
  <si>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</si>
  <si>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</si>
  <si>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</si>
  <si>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</si>
  <si>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</si>
  <si>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</si>
  <si>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</si>
  <si>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</si>
  <si>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</si>
  <si>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</si>
  <si>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</si>
  <si>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</si>
  <si>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</si>
  <si>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</si>
  <si>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</si>
  <si>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</si>
  <si>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</si>
  <si>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</si>
  <si>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</si>
  <si>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</si>
  <si>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</si>
  <si>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</si>
  <si>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</si>
  <si>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</si>
  <si>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</si>
  <si>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</si>
  <si>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</si>
  <si>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</si>
  <si>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</si>
  <si>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</si>
  <si>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</si>
  <si>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</si>
  <si>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</si>
  <si>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</si>
  <si>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</si>
  <si>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</si>
  <si>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</si>
  <si>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</si>
  <si>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</si>
  <si>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</si>
  <si>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</si>
  <si>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</si>
  <si>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</si>
  <si>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</si>
  <si>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</si>
  <si>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</si>
  <si>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</si>
  <si>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</si>
  <si>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</si>
  <si>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</si>
  <si>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</si>
  <si>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</si>
  <si>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</si>
  <si>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</si>
  <si>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</si>
  <si>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</si>
  <si>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</si>
  <si>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</si>
  <si>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</si>
  <si>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</si>
  <si>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</si>
  <si>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</si>
  <si>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</si>
  <si>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</si>
  <si>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</si>
  <si>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</si>
  <si>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</si>
  <si>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</si>
  <si>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</si>
  <si>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</si>
  <si>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</si>
  <si>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</si>
  <si>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</si>
  <si>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</si>
  <si>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</si>
  <si>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</si>
  <si>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</si>
  <si>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</si>
  <si>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</si>
  <si>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</si>
  <si>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</si>
  <si>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</si>
  <si>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</si>
  <si>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</si>
  <si>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</si>
  <si>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</si>
  <si>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</si>
  <si>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</si>
  <si>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</si>
  <si>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</si>
  <si>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</si>
  <si>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</si>
  <si>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</si>
  <si>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</si>
  <si>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</si>
  <si>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</si>
  <si>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</si>
  <si>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</si>
  <si>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</si>
  <si>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</si>
  <si>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</si>
  <si>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</si>
  <si>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</si>
  <si>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</si>
  <si>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</si>
  <si>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</si>
  <si>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</si>
  <si>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</si>
  <si>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</si>
  <si>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</si>
  <si>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</si>
  <si>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</si>
  <si>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</si>
  <si>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</si>
  <si>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</si>
  <si>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</si>
  <si>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</si>
  <si>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</si>
  <si>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</si>
  <si>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</si>
  <si>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</si>
  <si>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</si>
  <si>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</si>
  <si>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</si>
  <si>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</si>
  <si>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</si>
  <si>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</si>
  <si>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</si>
  <si>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</si>
  <si>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</si>
  <si>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</si>
  <si>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</si>
  <si>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</si>
  <si>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</si>
  <si>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</si>
  <si>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</si>
  <si>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</si>
  <si>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</si>
  <si>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</si>
  <si>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</si>
  <si>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</si>
  <si>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</si>
  <si>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</si>
  <si>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</si>
  <si>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</si>
  <si>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</si>
  <si>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</si>
  <si>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</si>
  <si>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</si>
  <si>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</si>
  <si>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</si>
  <si>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</si>
  <si>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</si>
  <si>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</si>
  <si>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</si>
  <si>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</si>
  <si>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</si>
  <si>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</si>
  <si>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</si>
  <si>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</si>
  <si>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</si>
  <si>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</si>
  <si>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</si>
  <si>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</si>
  <si>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</si>
  <si>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</si>
  <si>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</si>
  <si>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</si>
  <si>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</si>
  <si>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</si>
  <si>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</si>
  <si>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</si>
  <si>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</si>
  <si>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</si>
  <si>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</si>
  <si>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</si>
  <si>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</si>
  <si>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</si>
  <si>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</si>
  <si>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</si>
  <si>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</si>
  <si>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</si>
  <si>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</si>
  <si>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</si>
  <si>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</si>
  <si>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</si>
  <si>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</si>
  <si>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</si>
  <si>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</si>
  <si>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</si>
  <si>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</si>
  <si>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</si>
  <si>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</si>
  <si>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</si>
  <si>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</si>
  <si>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</si>
  <si>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</si>
  <si>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</si>
  <si>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</si>
  <si>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</si>
  <si>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</si>
  <si>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</si>
  <si>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</si>
  <si>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</si>
  <si>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</si>
  <si>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</si>
  <si>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</si>
  <si>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</si>
  <si>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</si>
  <si>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</si>
  <si>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</si>
  <si>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</si>
  <si>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</si>
  <si>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</si>
  <si>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</si>
  <si>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</si>
  <si>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</si>
  <si>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</si>
  <si>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</si>
  <si>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</si>
  <si>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</si>
  <si>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</si>
  <si>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</si>
  <si>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</si>
  <si>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</si>
  <si>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</si>
  <si>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</si>
  <si>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</si>
  <si>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</si>
  <si>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</si>
  <si>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</si>
  <si>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</si>
  <si>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</si>
  <si>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</si>
  <si>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</si>
  <si>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</si>
  <si>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</si>
  <si>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</si>
  <si>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</si>
  <si>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</si>
  <si>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</si>
  <si>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</si>
  <si>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</si>
  <si>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</si>
  <si>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</si>
  <si>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</si>
  <si>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</si>
  <si>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</si>
  <si>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</si>
  <si>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</si>
  <si>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</si>
  <si>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</si>
  <si>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</si>
  <si>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</si>
  <si>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</si>
  <si>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</si>
  <si>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</si>
  <si>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</si>
  <si>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</si>
  <si>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</si>
  <si>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</si>
  <si>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</si>
  <si>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</si>
  <si>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</si>
  <si>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</si>
  <si>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</si>
  <si>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</si>
  <si>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</si>
  <si>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</si>
  <si>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</si>
  <si>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</si>
  <si>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</si>
  <si>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</si>
  <si>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</si>
  <si>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</si>
  <si>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</si>
  <si>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</si>
  <si>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</si>
  <si>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</si>
  <si>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</si>
  <si>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</si>
  <si>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</si>
  <si>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</si>
  <si>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</si>
  <si>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</si>
  <si>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</si>
  <si>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</si>
  <si>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</si>
  <si>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</si>
  <si>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</si>
  <si>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</si>
  <si>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</si>
  <si>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</si>
  <si>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</si>
  <si>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</si>
  <si>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</si>
  <si>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</si>
  <si>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</si>
  <si>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</si>
  <si>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</si>
  <si>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</si>
  <si>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</si>
  <si>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</si>
  <si>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</si>
  <si>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</si>
  <si>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</si>
  <si>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</si>
  <si>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</si>
  <si>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</si>
  <si>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</si>
  <si>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</si>
  <si>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</si>
  <si>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</si>
  <si>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</si>
  <si>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</si>
  <si>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</si>
  <si>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</si>
  <si>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</si>
  <si>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</si>
  <si>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</si>
  <si>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</si>
  <si>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</si>
  <si>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</si>
  <si>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</si>
  <si>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</si>
  <si>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</si>
  <si>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</si>
  <si>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</si>
  <si>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</si>
  <si>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</si>
  <si>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</si>
  <si>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</si>
  <si>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</si>
  <si>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</si>
  <si>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</si>
  <si>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</si>
  <si>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</si>
  <si>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</si>
  <si>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</si>
  <si>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</si>
  <si>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</si>
  <si>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</si>
  <si>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</si>
  <si>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</si>
  <si>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</si>
  <si>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</si>
  <si>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</si>
  <si>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</si>
  <si>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</si>
  <si>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</si>
  <si>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</si>
  <si>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</si>
  <si>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</si>
  <si>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</si>
  <si>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</si>
  <si>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</si>
  <si>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</si>
  <si>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</si>
  <si>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</si>
  <si>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</si>
  <si>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</si>
  <si>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</si>
  <si>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</si>
  <si>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</si>
  <si>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</si>
  <si>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</si>
  <si>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</si>
  <si>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</si>
  <si>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</si>
  <si>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</si>
  <si>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</si>
  <si>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</si>
  <si>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</si>
  <si>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</si>
  <si>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</si>
  <si>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</si>
  <si>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</si>
  <si>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</si>
  <si>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</si>
  <si>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</si>
  <si>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</si>
  <si>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</si>
  <si>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</si>
  <si>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</si>
  <si>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</si>
  <si>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</si>
  <si>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</si>
  <si>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</si>
  <si>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</si>
  <si>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</si>
  <si>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</si>
  <si>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</si>
  <si>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</si>
  <si>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</si>
  <si>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</si>
  <si>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</si>
  <si>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</si>
  <si>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</si>
  <si>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</si>
  <si>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</si>
  <si>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</si>
  <si>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</si>
  <si>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</si>
  <si>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</si>
  <si>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</si>
  <si>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</si>
  <si>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</si>
  <si>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</si>
  <si>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</si>
  <si>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</si>
  <si>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</si>
  <si>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</si>
  <si>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</si>
  <si>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</si>
  <si>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</si>
  <si>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</si>
  <si>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</si>
  <si>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</si>
  <si>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</si>
  <si>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</si>
  <si>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</si>
  <si>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</si>
  <si>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</si>
  <si>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</si>
  <si>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</si>
  <si>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</si>
  <si>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</si>
  <si>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</si>
  <si>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</si>
  <si>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</si>
  <si>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</si>
  <si>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</si>
  <si>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</si>
  <si>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</si>
  <si>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</si>
  <si>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</si>
  <si>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</si>
  <si>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</si>
  <si>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</si>
  <si>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</si>
  <si>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</si>
  <si>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</si>
  <si>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</si>
  <si>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</si>
  <si>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</si>
  <si>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</si>
  <si>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</si>
  <si>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</si>
  <si>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</si>
  <si>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</si>
  <si>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</si>
  <si>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</si>
  <si>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</si>
  <si>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</si>
  <si>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</si>
  <si>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</si>
  <si>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</si>
  <si>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</si>
  <si>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</si>
  <si>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</si>
  <si>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</si>
  <si>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</si>
  <si>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</si>
  <si>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</si>
  <si>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</si>
  <si>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</si>
  <si>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</si>
  <si>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</si>
  <si>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</si>
  <si>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</si>
  <si>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</si>
  <si>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</si>
  <si>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</si>
  <si>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</si>
  <si>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</si>
  <si>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</si>
  <si>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</si>
  <si>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</si>
  <si>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</si>
  <si>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</si>
  <si>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</si>
  <si>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</si>
  <si>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</si>
  <si>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</si>
  <si>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</si>
  <si>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</si>
  <si>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</si>
  <si>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</si>
  <si>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</si>
  <si>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</si>
  <si>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</si>
  <si>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</si>
  <si>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</si>
  <si>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</si>
  <si>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</si>
  <si>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</si>
  <si>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</si>
  <si>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</si>
  <si>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</si>
  <si>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</si>
  <si>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</si>
  <si>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</si>
  <si>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</si>
  <si>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</si>
  <si>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</si>
  <si>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</si>
  <si>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</si>
  <si>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</si>
  <si>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</si>
  <si>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</si>
  <si>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</si>
  <si>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</si>
  <si>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</si>
  <si>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</si>
  <si>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</si>
  <si>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</si>
  <si>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</si>
  <si>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</si>
  <si>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</si>
  <si>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</si>
  <si>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</si>
  <si>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</si>
  <si>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</si>
  <si>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</si>
  <si>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</si>
  <si>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</si>
  <si>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</si>
  <si>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</si>
  <si>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</si>
  <si>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</si>
  <si>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</si>
  <si>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</si>
  <si>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</si>
  <si>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</si>
  <si>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</si>
  <si>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</si>
  <si>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</si>
  <si>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</si>
  <si>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</si>
  <si>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</si>
  <si>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</si>
  <si>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</si>
  <si>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</si>
  <si>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</si>
  <si>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</si>
  <si>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</si>
  <si>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</si>
  <si>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</si>
  <si>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</si>
  <si>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</si>
  <si>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</si>
  <si>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</si>
  <si>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</si>
  <si>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</si>
  <si>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</si>
  <si>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</si>
  <si>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</si>
  <si>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</si>
  <si>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</si>
  <si>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</si>
  <si>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</si>
  <si>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</si>
  <si>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</si>
  <si>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</si>
  <si>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</si>
  <si>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</si>
  <si>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</si>
  <si>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</si>
  <si>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</si>
  <si>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</si>
  <si>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</si>
  <si>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</si>
  <si>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</si>
  <si>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</si>
  <si>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</si>
  <si>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</si>
  <si>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</si>
  <si>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</si>
  <si>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</si>
  <si>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</si>
  <si>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</si>
  <si>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</si>
  <si>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</si>
  <si>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</si>
  <si>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</si>
  <si>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</si>
  <si>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</si>
  <si>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</si>
  <si>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</si>
  <si>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</si>
  <si>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</si>
  <si>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</si>
  <si>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</si>
  <si>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</si>
  <si>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</si>
  <si>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</si>
  <si>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</si>
  <si>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</si>
  <si>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</si>
  <si>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</si>
  <si>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</si>
  <si>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</si>
  <si>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</si>
  <si>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</si>
  <si>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</si>
  <si>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</si>
  <si>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</si>
  <si>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</si>
  <si>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</si>
  <si>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</si>
  <si>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</si>
  <si>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</si>
  <si>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</si>
  <si>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</si>
  <si>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</si>
  <si>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</si>
  <si>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</si>
  <si>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</si>
  <si>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</si>
  <si>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</si>
  <si>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</si>
  <si>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</si>
  <si>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</si>
  <si>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</si>
  <si>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</si>
  <si>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</si>
  <si>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</si>
  <si>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</si>
  <si>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</si>
  <si>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</si>
  <si>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</si>
  <si>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</si>
  <si>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</si>
  <si>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</si>
  <si>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</si>
  <si>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</si>
  <si>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</si>
  <si>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</si>
  <si>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</si>
  <si>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</si>
  <si>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</si>
  <si>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</si>
  <si>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</si>
  <si>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</si>
  <si>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</si>
  <si>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</si>
  <si>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</si>
  <si>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</si>
  <si>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</si>
  <si>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</si>
  <si>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</si>
  <si>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</si>
  <si>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</si>
  <si>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</si>
  <si>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</si>
  <si>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</si>
  <si>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</si>
  <si>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</si>
  <si>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</si>
  <si>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</si>
  <si>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</si>
  <si>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</si>
  <si>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</si>
  <si>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</si>
  <si>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</si>
  <si>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</si>
  <si>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</si>
  <si>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</si>
  <si>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</si>
  <si>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</si>
  <si>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</si>
  <si>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</si>
  <si>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</si>
  <si>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</si>
  <si>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</si>
  <si>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</si>
  <si>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</si>
  <si>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</si>
  <si>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</si>
  <si>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</si>
  <si>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</si>
  <si>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</si>
  <si>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</si>
  <si>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</si>
  <si>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</si>
  <si>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</si>
  <si>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</si>
  <si>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</si>
  <si>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</si>
  <si>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</si>
  <si>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</si>
  <si>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</si>
  <si>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</si>
  <si>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</si>
  <si>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</si>
  <si>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</si>
  <si>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</si>
  <si>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</si>
  <si>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</si>
  <si>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</si>
  <si>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</si>
  <si>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</si>
  <si>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</si>
  <si>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</si>
  <si>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</si>
  <si>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</si>
  <si>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</si>
  <si>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</si>
  <si>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</si>
  <si>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</si>
  <si>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</si>
  <si>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</si>
  <si>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</si>
  <si>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</si>
  <si>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</si>
  <si>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</si>
  <si>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</si>
  <si>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</si>
  <si>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</si>
  <si>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</si>
  <si>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</si>
  <si>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</si>
  <si>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</si>
  <si>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</si>
  <si>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</si>
  <si>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</si>
  <si>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</si>
  <si>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</si>
  <si>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</si>
  <si>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</si>
  <si>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</si>
  <si>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</si>
  <si>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</si>
  <si>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</si>
  <si>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</si>
  <si>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</si>
  <si>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</si>
  <si>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</si>
  <si>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</si>
  <si>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</si>
  <si>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</si>
  <si>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</si>
  <si>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</si>
  <si>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</si>
  <si>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</si>
  <si>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</si>
  <si>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</si>
  <si>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</si>
  <si>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</si>
  <si>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</si>
  <si>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</si>
  <si>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</si>
  <si>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</si>
  <si>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</si>
  <si>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</si>
  <si>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</si>
  <si>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</si>
  <si>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</si>
  <si>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</si>
  <si>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</si>
  <si>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</si>
  <si>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</si>
  <si>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</si>
  <si>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</si>
  <si>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</si>
  <si>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</si>
  <si>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</si>
  <si>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</si>
  <si>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</si>
  <si>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</si>
  <si>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</si>
  <si>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</si>
  <si>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</si>
  <si>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</si>
  <si>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</si>
  <si>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</si>
  <si>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</si>
  <si>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</si>
  <si>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</si>
  <si>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</si>
  <si>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</si>
  <si>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</si>
  <si>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</si>
  <si>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</si>
  <si>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</si>
  <si>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</si>
  <si>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</si>
  <si>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</si>
  <si>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</si>
  <si>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</si>
  <si>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</si>
  <si>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</si>
  <si>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</si>
  <si>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</si>
  <si>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</si>
  <si>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</si>
  <si>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</si>
  <si>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</si>
  <si>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</si>
  <si>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</si>
  <si>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</si>
  <si>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</si>
  <si>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</si>
  <si>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</si>
  <si>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</si>
  <si>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</si>
  <si>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</si>
  <si>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</si>
  <si>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</si>
  <si>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</si>
  <si>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</si>
  <si>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</si>
  <si>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</si>
  <si>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</si>
  <si>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</si>
  <si>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</si>
  <si>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</si>
  <si>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</si>
  <si>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</si>
  <si>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</si>
  <si>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</si>
  <si>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</si>
  <si>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</si>
  <si>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</si>
  <si>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</si>
  <si>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</si>
  <si>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</si>
  <si>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</si>
  <si>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</si>
  <si>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</si>
  <si>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</si>
  <si>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</si>
  <si>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</si>
  <si>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</si>
  <si>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</si>
  <si>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</si>
  <si>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</si>
  <si>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</si>
  <si>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</si>
  <si>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</si>
  <si>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</si>
  <si>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</si>
  <si>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</si>
  <si>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</si>
  <si>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</si>
  <si>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</si>
  <si>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</si>
  <si>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</si>
  <si>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</si>
  <si>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</si>
  <si>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</si>
  <si>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</si>
  <si>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</si>
  <si>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</si>
  <si>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</si>
  <si>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</si>
  <si>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</si>
  <si>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</si>
  <si>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</si>
  <si>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</si>
  <si>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</si>
  <si>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</si>
  <si>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</si>
  <si>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</si>
  <si>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</si>
  <si>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</si>
  <si>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</si>
  <si>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</si>
  <si>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</si>
  <si>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</si>
  <si>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</si>
  <si>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</si>
  <si>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</si>
  <si>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</si>
  <si>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</si>
  <si>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</si>
  <si>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</si>
  <si>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</si>
  <si>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</si>
  <si>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</si>
  <si>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</si>
  <si>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</si>
  <si>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</si>
  <si>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</si>
  <si>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</si>
  <si>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</si>
  <si>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</si>
  <si>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</si>
  <si>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</si>
  <si>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</si>
  <si>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</si>
  <si>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</si>
  <si>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</si>
  <si>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</si>
  <si>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</si>
  <si>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</si>
  <si>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</si>
  <si>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</si>
  <si>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</si>
  <si>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</si>
  <si>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</si>
  <si>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</si>
  <si>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</si>
  <si>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</si>
  <si>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</si>
  <si>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</si>
  <si>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</si>
  <si>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</si>
  <si>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</si>
  <si>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</si>
  <si>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</si>
  <si>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</si>
  <si>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</si>
  <si>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</si>
  <si>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</si>
  <si>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</si>
  <si>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</si>
  <si>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</si>
  <si>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</si>
  <si>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</si>
  <si>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</si>
  <si>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</si>
  <si>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</si>
  <si>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</si>
  <si>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</si>
  <si>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</si>
  <si>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</si>
  <si>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</si>
  <si>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</si>
  <si>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</si>
  <si>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</si>
  <si>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</si>
  <si>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</si>
  <si>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</si>
  <si>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</si>
  <si>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</si>
  <si>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</si>
  <si>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</si>
  <si>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</si>
  <si>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</si>
  <si>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</si>
  <si>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</si>
  <si>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</si>
  <si>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</si>
  <si>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</si>
  <si>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</si>
  <si>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</si>
  <si>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</si>
  <si>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</si>
  <si>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</si>
  <si>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</si>
  <si>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</si>
  <si>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</si>
  <si>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</si>
  <si>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</si>
  <si>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</si>
  <si>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</si>
  <si>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</si>
  <si>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</si>
  <si>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</si>
  <si>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</si>
  <si>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</si>
  <si>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</si>
  <si>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</si>
  <si>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</si>
  <si>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</si>
  <si>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</si>
  <si>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</si>
  <si>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</si>
  <si>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</si>
  <si>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</si>
  <si>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</si>
  <si>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</si>
  <si>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</si>
  <si>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</si>
  <si>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</si>
  <si>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</si>
  <si>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</si>
  <si>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</si>
  <si>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</si>
  <si>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</si>
  <si>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</si>
  <si>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</si>
  <si>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</si>
  <si>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</si>
  <si>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</si>
  <si>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</si>
  <si>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</si>
  <si>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</si>
  <si>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</si>
  <si>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</si>
  <si>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</si>
  <si>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</si>
  <si>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</si>
  <si>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</si>
  <si>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</si>
  <si>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</si>
  <si>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</si>
  <si>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</si>
  <si>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</si>
  <si>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</si>
  <si>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</si>
  <si>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</si>
  <si>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</si>
  <si>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</si>
  <si>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</si>
  <si>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</si>
  <si>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</si>
  <si>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</si>
  <si>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</si>
  <si>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</si>
  <si>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</si>
  <si>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</si>
  <si>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</si>
  <si>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</si>
  <si>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</si>
  <si>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</si>
  <si>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</si>
  <si>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</si>
  <si>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</si>
  <si>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</si>
  <si>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</si>
  <si>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</si>
  <si>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</si>
  <si>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</si>
  <si>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</si>
  <si>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</si>
  <si>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</si>
  <si>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</si>
  <si>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</si>
  <si>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</si>
  <si>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</si>
  <si>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</si>
  <si>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</si>
  <si>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</si>
  <si>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</si>
  <si>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</si>
  <si>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</si>
  <si>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</si>
  <si>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</si>
  <si>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</si>
  <si>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</si>
  <si>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</si>
  <si>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</si>
  <si>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</si>
  <si>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</si>
  <si>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</si>
  <si>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</si>
  <si>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</si>
  <si>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</si>
  <si>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</si>
  <si>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</si>
  <si>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</si>
  <si>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</si>
  <si>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</si>
  <si>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</si>
  <si>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</si>
  <si>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</si>
  <si>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</si>
  <si>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</si>
  <si>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</si>
  <si>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</si>
  <si>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</si>
  <si>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</si>
  <si>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</si>
  <si>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</si>
  <si>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</si>
  <si>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</si>
  <si>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</si>
  <si>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</si>
  <si>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</si>
  <si>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</si>
  <si>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</si>
  <si>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</si>
  <si>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</si>
  <si>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</si>
  <si>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</si>
  <si>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</si>
  <si>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</si>
  <si>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</si>
  <si>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</si>
  <si>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</si>
  <si>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</si>
  <si>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</si>
  <si>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</si>
  <si>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</si>
  <si>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</si>
  <si>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</si>
  <si>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</si>
  <si>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</si>
  <si>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</si>
  <si>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</si>
  <si>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</si>
  <si>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</si>
  <si>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</si>
  <si>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</si>
  <si>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</si>
  <si>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</si>
  <si>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</si>
  <si>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</si>
  <si>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</si>
  <si>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</si>
  <si>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</si>
  <si>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</si>
  <si>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</si>
  <si>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</si>
  <si>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</si>
  <si>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</si>
  <si>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</si>
  <si>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</si>
  <si>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</si>
  <si>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</si>
  <si>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</si>
  <si>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</si>
  <si>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</si>
  <si>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</si>
  <si>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</si>
  <si>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</si>
  <si>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</si>
  <si>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</si>
  <si>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</si>
  <si>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</si>
  <si>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</si>
  <si>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</si>
  <si>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</si>
  <si>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</si>
  <si>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</si>
  <si>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</si>
  <si>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</si>
  <si>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</si>
  <si>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</si>
  <si>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</si>
  <si>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</si>
  <si>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</si>
  <si>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</si>
  <si>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</si>
  <si>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</si>
  <si>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</si>
  <si>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</si>
  <si>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</si>
  <si>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</si>
  <si>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</si>
  <si>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</si>
  <si>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</si>
  <si>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</si>
  <si>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</si>
  <si>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</si>
  <si>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</si>
  <si>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</si>
  <si>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</si>
  <si>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</si>
  <si>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</si>
  <si>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</si>
  <si>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</si>
  <si>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</si>
  <si>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</si>
  <si>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</si>
  <si>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</si>
  <si>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</si>
  <si>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</si>
  <si>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</si>
  <si>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</si>
  <si>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</si>
  <si>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</si>
  <si>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</si>
  <si>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</si>
  <si>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</si>
  <si>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</si>
  <si>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</si>
  <si>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</si>
  <si>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</si>
  <si>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</si>
  <si>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</si>
  <si>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</si>
  <si>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</si>
  <si>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</si>
  <si>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</si>
  <si>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</si>
  <si>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</si>
  <si>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</si>
  <si>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</si>
  <si>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</si>
  <si>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</si>
  <si>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</si>
  <si>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</si>
  <si>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</si>
  <si>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</si>
  <si>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</si>
  <si>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</si>
  <si>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</si>
  <si>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</si>
  <si>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</si>
  <si>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</si>
  <si>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</si>
  <si>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</si>
  <si>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</si>
  <si>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</si>
  <si>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</si>
  <si>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</si>
  <si>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</si>
  <si>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</si>
  <si>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</si>
  <si>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</si>
  <si>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</si>
  <si>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</si>
  <si>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</si>
  <si>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</si>
  <si>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</si>
  <si>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</si>
  <si>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</si>
  <si>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</si>
  <si>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</si>
  <si>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</si>
  <si>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</si>
  <si>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</si>
  <si>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</si>
  <si>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</si>
  <si>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</si>
  <si>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</si>
  <si>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</si>
  <si>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</si>
  <si>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</si>
  <si>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</si>
  <si>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</si>
  <si>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</si>
  <si>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</si>
  <si>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</si>
  <si>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</si>
  <si>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</si>
  <si>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</si>
  <si>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</si>
  <si>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</si>
  <si>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</si>
  <si>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</si>
  <si>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</si>
  <si>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</si>
  <si>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</si>
  <si>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</si>
  <si>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</si>
  <si>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</si>
  <si>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</si>
  <si>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</si>
  <si>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</si>
  <si>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</si>
  <si>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</si>
  <si>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</si>
  <si>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</si>
  <si>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</si>
  <si>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</si>
  <si>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</si>
  <si>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</si>
  <si>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</si>
  <si>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</si>
  <si>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</si>
  <si>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</si>
  <si>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</si>
  <si>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</si>
  <si>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</si>
  <si>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</si>
  <si>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</si>
  <si>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</si>
  <si>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</si>
  <si>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</si>
  <si>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</si>
  <si>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</si>
  <si>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</si>
  <si>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</si>
  <si>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</si>
  <si>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</si>
  <si>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</si>
  <si>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</si>
  <si>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</si>
  <si>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</si>
  <si>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</si>
  <si>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</si>
  <si>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</si>
  <si>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</si>
  <si>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</si>
  <si>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</si>
  <si>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</si>
  <si>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</si>
  <si>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</si>
  <si>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</si>
  <si>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</si>
  <si>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</si>
  <si>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</si>
  <si>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</si>
  <si>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</si>
  <si>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</si>
  <si>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</si>
  <si>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</si>
  <si>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</si>
  <si>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</si>
  <si>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</si>
  <si>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</si>
  <si>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</si>
  <si>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</si>
  <si>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</si>
  <si>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</si>
  <si>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</si>
  <si>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</si>
  <si>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</si>
  <si>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</si>
  <si>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</si>
  <si>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</si>
  <si>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</si>
  <si>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</si>
  <si>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</si>
  <si>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</si>
  <si>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</si>
  <si>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</si>
  <si>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</si>
  <si>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</si>
  <si>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</si>
  <si>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</si>
  <si>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</si>
  <si>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</si>
  <si>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</si>
  <si>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</si>
  <si>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</si>
  <si>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</si>
  <si>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</si>
  <si>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</si>
  <si>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</si>
  <si>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</si>
  <si>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</si>
  <si>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</si>
  <si>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</si>
  <si>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</si>
  <si>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</si>
  <si>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</si>
  <si>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</si>
  <si>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</si>
  <si>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</si>
  <si>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</si>
  <si>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</si>
  <si>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</si>
  <si>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</si>
  <si>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</si>
  <si>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</si>
  <si>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</si>
  <si>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</si>
  <si>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</si>
  <si>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</si>
  <si>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</si>
  <si>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</si>
  <si>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</si>
  <si>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</si>
  <si>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</si>
  <si>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</si>
  <si>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</si>
  <si>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</si>
  <si>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</si>
  <si>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</si>
  <si>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</si>
  <si>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</si>
  <si>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</si>
  <si>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</si>
  <si>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</si>
  <si>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</si>
  <si>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</si>
  <si>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</si>
  <si>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</si>
  <si>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</si>
  <si>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</si>
  <si>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</si>
  <si>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</si>
  <si>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</si>
  <si>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</si>
  <si>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</si>
  <si>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</si>
  <si>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</si>
  <si>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</si>
  <si>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</si>
  <si>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</si>
  <si>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</si>
  <si>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</si>
  <si>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</si>
  <si>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</si>
  <si>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</si>
  <si>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</si>
  <si>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</si>
  <si>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</si>
  <si>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</si>
  <si>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</si>
  <si>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</si>
  <si>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</si>
  <si>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</si>
  <si>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</si>
  <si>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</si>
  <si>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</si>
  <si>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</si>
  <si>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</si>
  <si>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</si>
  <si>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</si>
  <si>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</si>
  <si>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</si>
  <si>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</si>
  <si>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</si>
  <si>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</si>
  <si>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</si>
  <si>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</si>
  <si>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</si>
  <si>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</si>
  <si>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</si>
  <si>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</si>
  <si>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</si>
  <si>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</si>
  <si>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</si>
  <si>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</si>
  <si>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</si>
  <si>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</si>
  <si>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</si>
  <si>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</si>
  <si>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</si>
  <si>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</si>
  <si>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</si>
  <si>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</si>
  <si>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</si>
  <si>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</si>
  <si>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</si>
  <si>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</si>
  <si>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</si>
  <si>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</si>
  <si>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</si>
  <si>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</si>
  <si>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</si>
  <si>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</si>
  <si>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</si>
  <si>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</si>
  <si>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</si>
  <si>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</si>
  <si>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</si>
  <si>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</si>
  <si>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</si>
  <si>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</si>
  <si>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</si>
  <si>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</si>
  <si>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</si>
  <si>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</si>
  <si>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</si>
  <si>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</si>
  <si>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</si>
  <si>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</si>
  <si>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</si>
  <si>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</si>
  <si>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</si>
  <si>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</si>
  <si>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</si>
  <si>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</si>
  <si>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</si>
  <si>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</si>
  <si>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</si>
  <si>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</si>
  <si>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</si>
  <si>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</si>
  <si>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</si>
  <si>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</si>
  <si>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</si>
  <si>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</si>
  <si>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</si>
  <si>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</si>
  <si>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</si>
  <si>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</si>
  <si>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</si>
  <si>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</si>
  <si>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</si>
  <si>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</si>
  <si>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</si>
  <si>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</si>
  <si>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</si>
  <si>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</si>
  <si>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</si>
  <si>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</si>
  <si>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</si>
  <si>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</si>
  <si>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</si>
  <si>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</si>
  <si>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</si>
  <si>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</si>
  <si>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</si>
  <si>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</si>
  <si>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</si>
  <si>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</si>
  <si>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</si>
  <si>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</si>
  <si>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</si>
  <si>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</si>
  <si>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</si>
  <si>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</si>
  <si>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</si>
  <si>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</si>
  <si>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</si>
  <si>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</si>
  <si>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</si>
  <si>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</si>
  <si>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</si>
  <si>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</si>
  <si>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</si>
  <si>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</si>
  <si>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</si>
  <si>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</si>
  <si>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</si>
  <si>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</si>
  <si>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</si>
  <si>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</si>
  <si>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</si>
  <si>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</si>
  <si>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</si>
  <si>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</si>
  <si>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</si>
  <si>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</si>
  <si>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</si>
  <si>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</si>
  <si>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</si>
  <si>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</si>
  <si>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</si>
  <si>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</si>
  <si>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</si>
  <si>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</si>
  <si>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</si>
  <si>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</si>
  <si>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</si>
  <si>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</si>
  <si>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</si>
  <si>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</si>
  <si>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</si>
  <si>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</si>
  <si>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</si>
  <si>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</si>
  <si>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</si>
  <si>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</si>
  <si>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</si>
  <si>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</si>
  <si>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</si>
  <si>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</si>
  <si>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</si>
  <si>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</si>
  <si>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</si>
  <si>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</si>
  <si>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</si>
  <si>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</si>
  <si>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</si>
  <si>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</si>
  <si>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</si>
  <si>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</si>
  <si>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</si>
  <si>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</si>
  <si>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</si>
  <si>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</si>
  <si>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</si>
  <si>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</si>
  <si>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</si>
  <si>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</si>
  <si>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</si>
  <si>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</si>
  <si>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</si>
  <si>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</si>
  <si>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</si>
  <si>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</si>
  <si>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</si>
  <si>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</si>
  <si>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</si>
  <si>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</si>
  <si>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</si>
  <si>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</si>
  <si>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</si>
  <si>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</si>
  <si>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</si>
  <si>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</si>
  <si>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</si>
  <si>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</si>
  <si>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</si>
  <si>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</si>
  <si>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</si>
  <si>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</si>
  <si>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</si>
  <si>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</si>
  <si>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</si>
  <si>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</si>
  <si>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</si>
  <si>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</si>
  <si>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</si>
  <si>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</si>
  <si>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</si>
  <si>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</si>
  <si>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</si>
  <si>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</si>
  <si>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</si>
  <si>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</si>
  <si>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</si>
  <si>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</si>
  <si>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</si>
  <si>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</si>
  <si>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</si>
  <si>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</si>
  <si>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</si>
  <si>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</si>
  <si>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</si>
  <si>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</si>
  <si>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</si>
  <si>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</si>
  <si>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</si>
  <si>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</si>
  <si>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</si>
  <si>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</si>
  <si>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</si>
  <si>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</si>
  <si>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</si>
  <si>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</si>
  <si>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</si>
  <si>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</si>
  <si>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</si>
  <si>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</si>
  <si>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</si>
  <si>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</si>
  <si>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</si>
  <si>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</si>
  <si>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</si>
  <si>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</si>
  <si>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</si>
  <si>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</si>
  <si>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</si>
  <si>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</si>
  <si>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</si>
  <si>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</si>
  <si>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</si>
  <si>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</si>
  <si>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</si>
  <si>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</si>
  <si>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</si>
  <si>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</si>
  <si>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</si>
  <si>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</si>
  <si>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</si>
  <si>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</si>
  <si>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</si>
  <si>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</si>
  <si>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</si>
  <si>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</si>
  <si>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</si>
  <si>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</si>
  <si>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</si>
  <si>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</si>
  <si>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</si>
  <si>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</si>
  <si>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</si>
  <si>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</si>
  <si>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</si>
  <si>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</si>
  <si>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</si>
  <si>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</si>
  <si>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</si>
  <si>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</si>
  <si>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</si>
  <si>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</si>
  <si>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</si>
  <si>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</si>
  <si>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</si>
  <si>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</si>
  <si>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</si>
  <si>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</si>
  <si>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</si>
  <si>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</si>
  <si>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</si>
  <si>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</si>
  <si>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</si>
  <si>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</si>
  <si>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</si>
  <si>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</si>
  <si>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</si>
  <si>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</si>
  <si>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</si>
  <si>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</si>
  <si>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</si>
  <si>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</si>
  <si>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</si>
  <si>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</si>
  <si>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</si>
  <si>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</si>
  <si>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</si>
  <si>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</si>
  <si>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</si>
  <si>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</si>
  <si>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</si>
  <si>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</si>
  <si>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</si>
  <si>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</si>
  <si>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</si>
  <si>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</si>
  <si>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</si>
  <si>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</si>
  <si>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</si>
  <si>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</si>
  <si>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</si>
  <si>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</si>
  <si>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</si>
  <si>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</si>
  <si>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</si>
  <si>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</si>
  <si>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</si>
  <si>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</si>
  <si>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</si>
  <si>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</si>
  <si>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</si>
  <si>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</si>
  <si>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</si>
  <si>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</si>
  <si>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</si>
  <si>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</si>
  <si>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</si>
  <si>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</si>
  <si>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</si>
  <si>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</si>
  <si>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</si>
  <si>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</si>
  <si>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</si>
  <si>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</si>
  <si>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</si>
  <si>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</si>
  <si>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</si>
  <si>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</si>
  <si>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</si>
  <si>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</si>
  <si>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</si>
  <si>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</si>
  <si>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</si>
  <si>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</si>
  <si>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</si>
  <si>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</si>
  <si>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</si>
  <si>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</si>
  <si>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</si>
  <si>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</si>
  <si>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</si>
  <si>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</si>
  <si>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</si>
  <si>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</si>
  <si>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</si>
  <si>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</si>
  <si>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</si>
  <si>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</si>
  <si>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</si>
  <si>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</si>
  <si>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</si>
  <si>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</si>
  <si>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</si>
  <si>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</si>
  <si>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</si>
  <si>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</si>
  <si>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</si>
  <si>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</si>
  <si>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</si>
  <si>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</si>
  <si>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</si>
  <si>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</si>
  <si>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</si>
  <si>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</si>
  <si>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</si>
  <si>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</si>
  <si>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</si>
  <si>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</si>
  <si>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</si>
  <si>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</si>
  <si>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</si>
  <si>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</si>
  <si>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</si>
  <si>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</si>
  <si>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</si>
  <si>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</si>
  <si>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</si>
  <si>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</si>
  <si>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</si>
  <si>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</si>
  <si>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</si>
  <si>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</si>
  <si>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</si>
  <si>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</si>
  <si>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</si>
  <si>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</si>
  <si>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</si>
  <si>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</si>
  <si>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</si>
  <si>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</si>
  <si>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</si>
  <si>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</si>
  <si>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</si>
  <si>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</si>
  <si>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</si>
  <si>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</si>
  <si>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</si>
  <si>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</si>
  <si>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</si>
  <si>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</si>
  <si>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</si>
  <si>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</si>
  <si>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</si>
  <si>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</si>
  <si>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</si>
  <si>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</si>
  <si>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</si>
  <si>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</si>
  <si>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</si>
  <si>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</si>
  <si>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</si>
  <si>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</si>
  <si>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</si>
  <si>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</si>
  <si>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</si>
  <si>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</si>
  <si>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</si>
  <si>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</si>
  <si>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</si>
  <si>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</si>
  <si>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</si>
  <si>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</si>
  <si>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</si>
  <si>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</si>
  <si>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</si>
  <si>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</si>
  <si>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</si>
  <si>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</si>
  <si>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</si>
  <si>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</si>
  <si>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</si>
  <si>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</si>
  <si>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</si>
  <si>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</si>
  <si>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</si>
  <si>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</si>
  <si>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</si>
  <si>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</si>
  <si>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</si>
  <si>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</si>
  <si>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</si>
  <si>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</si>
  <si>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</si>
  <si>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</si>
  <si>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</si>
  <si>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</si>
  <si>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</si>
  <si>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</si>
  <si>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</si>
  <si>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</si>
  <si>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</si>
  <si>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</si>
  <si>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</si>
  <si>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</si>
  <si>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</si>
  <si>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</si>
  <si>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</si>
  <si>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</si>
  <si>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</si>
  <si>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</si>
  <si>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</si>
  <si>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</si>
  <si>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</si>
  <si>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</si>
  <si>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</si>
  <si>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</si>
  <si>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</si>
  <si>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</si>
  <si>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</si>
  <si>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</si>
  <si>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</si>
  <si>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</si>
  <si>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</si>
  <si>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</si>
  <si>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</si>
  <si>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</si>
  <si>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</si>
  <si>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</si>
  <si>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</si>
  <si>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</si>
  <si>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</si>
  <si>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</si>
  <si>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</si>
  <si>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</si>
  <si>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</si>
  <si>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</si>
  <si>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</si>
  <si>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</si>
  <si>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</si>
  <si>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</si>
  <si>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</si>
  <si>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</si>
  <si>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</si>
  <si>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</si>
  <si>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</si>
  <si>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</si>
  <si>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</si>
  <si>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</si>
  <si>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</si>
  <si>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</si>
  <si>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</si>
  <si>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</si>
  <si>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</si>
  <si>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</si>
  <si>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</si>
  <si>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</si>
  <si>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</si>
  <si>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</si>
  <si>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</si>
  <si>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</si>
  <si>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</si>
  <si>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</si>
  <si>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</si>
  <si>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</si>
  <si>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</si>
  <si>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</si>
  <si>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</si>
  <si>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</si>
  <si>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</si>
  <si>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</si>
  <si>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</si>
  <si>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</si>
  <si>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</si>
  <si>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</si>
  <si>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</si>
  <si>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</si>
  <si>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</si>
  <si>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</si>
  <si>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</si>
  <si>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</si>
  <si>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</si>
  <si>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</si>
  <si>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</si>
  <si>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</si>
  <si>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</si>
  <si>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</si>
  <si>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</si>
  <si>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</si>
  <si>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</si>
  <si>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</si>
  <si>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</si>
  <si>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</si>
  <si>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</si>
  <si>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</si>
  <si>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</si>
  <si>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</si>
  <si>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</si>
  <si>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</si>
  <si>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</si>
  <si>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</si>
  <si>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</si>
  <si>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</si>
  <si>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</si>
  <si>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</si>
  <si>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</si>
  <si>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</si>
  <si>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</si>
  <si>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</si>
  <si>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</si>
  <si>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</si>
  <si>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</si>
  <si>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</si>
  <si>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</si>
  <si>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</si>
  <si>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</si>
  <si>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</si>
  <si>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</si>
  <si>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</si>
  <si>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</si>
  <si>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</si>
  <si>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</si>
  <si>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</si>
  <si>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</si>
  <si>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</si>
  <si>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</si>
  <si>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</si>
  <si>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</si>
  <si>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</si>
  <si>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</si>
  <si>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</si>
  <si>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</si>
  <si>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</si>
  <si>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</si>
  <si>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</si>
  <si>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</si>
  <si>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</si>
  <si>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</si>
  <si>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</si>
  <si>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</si>
  <si>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</si>
  <si>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</si>
  <si>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</si>
  <si>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</si>
  <si>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</si>
  <si>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</si>
  <si>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</si>
  <si>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</si>
  <si>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</si>
  <si>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</si>
  <si>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</si>
  <si>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</si>
  <si>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</si>
  <si>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</si>
  <si>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</si>
  <si>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</si>
  <si>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</si>
  <si>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</si>
  <si>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</si>
  <si>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</si>
  <si>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</si>
  <si>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</si>
  <si>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</si>
  <si>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</si>
  <si>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</si>
  <si>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</si>
  <si>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</si>
  <si>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</si>
  <si>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</si>
  <si>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</si>
  <si>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</si>
  <si>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</si>
  <si>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</si>
  <si>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</si>
  <si>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</si>
  <si>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</si>
  <si>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</si>
  <si>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</si>
  <si>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</si>
  <si>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</si>
  <si>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</si>
  <si>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</si>
  <si>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</si>
  <si>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</si>
  <si>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</si>
  <si>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</si>
  <si>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</si>
  <si>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</si>
  <si>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</si>
  <si>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</si>
  <si>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</si>
  <si>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</si>
  <si>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</si>
  <si>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</si>
  <si>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</si>
  <si>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</si>
  <si>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</si>
  <si>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</si>
  <si>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</si>
  <si>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</si>
  <si>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</si>
  <si>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</si>
  <si>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</si>
  <si>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</si>
  <si>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</si>
  <si>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</si>
  <si>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</si>
  <si>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</si>
  <si>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</si>
  <si>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</si>
  <si>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</si>
  <si>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</si>
  <si>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</si>
  <si>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</si>
  <si>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</si>
  <si>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</si>
  <si>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</si>
  <si>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</si>
  <si>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</si>
  <si>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</si>
  <si>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</si>
  <si>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</si>
  <si>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</si>
  <si>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</si>
  <si>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</si>
  <si>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</si>
  <si>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</si>
  <si>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</si>
  <si>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</si>
  <si>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</si>
  <si>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</si>
  <si>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</si>
  <si>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</si>
  <si>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</si>
  <si>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</si>
  <si>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</si>
  <si>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</si>
  <si>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</si>
  <si>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</si>
  <si>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</si>
  <si>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</si>
  <si>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</si>
  <si>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</si>
  <si>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</si>
  <si>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</si>
  <si>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</si>
  <si>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</si>
  <si>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</si>
  <si>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</si>
  <si>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</si>
  <si>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</si>
  <si>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</si>
  <si>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</si>
  <si>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</si>
  <si>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</si>
  <si>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</si>
  <si>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</si>
  <si>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</si>
  <si>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</si>
  <si>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</si>
  <si>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</si>
  <si>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</si>
  <si>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</si>
  <si>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</si>
  <si>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</si>
  <si>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</si>
  <si>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</si>
  <si>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</si>
  <si>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</si>
  <si>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</si>
  <si>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</si>
  <si>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</si>
  <si>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</si>
  <si>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</si>
  <si>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</si>
  <si>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</si>
  <si>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</si>
  <si>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</si>
  <si>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</si>
  <si>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</si>
  <si>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</si>
  <si>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</si>
  <si>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</si>
  <si>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</si>
  <si>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</si>
  <si>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</si>
  <si>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</si>
  <si>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</si>
  <si>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</si>
  <si>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</si>
  <si>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</si>
  <si>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</si>
  <si>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</si>
  <si>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</si>
  <si>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</si>
  <si>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</si>
  <si>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</si>
  <si>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</si>
  <si>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</si>
  <si>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</si>
  <si>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</si>
  <si>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</si>
  <si>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</si>
  <si>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</si>
  <si>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</si>
  <si>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</si>
  <si>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</si>
  <si>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</si>
  <si>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</si>
  <si>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</si>
  <si>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</si>
  <si>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</si>
  <si>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</si>
  <si>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</si>
  <si>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</si>
  <si>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</si>
  <si>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</si>
  <si>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</si>
  <si>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</si>
  <si>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</si>
  <si>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</si>
  <si>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</si>
  <si>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</si>
  <si>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</si>
  <si>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</si>
  <si>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</si>
  <si>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</si>
  <si>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</si>
  <si>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</si>
  <si>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</si>
  <si>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</si>
  <si>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</si>
  <si>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</si>
  <si>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</si>
  <si>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</si>
  <si>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</si>
  <si>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</si>
  <si>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</si>
  <si>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</si>
  <si>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</si>
  <si>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</si>
  <si>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</si>
  <si>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</si>
  <si>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</si>
  <si>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</si>
  <si>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</si>
  <si>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</si>
  <si>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</si>
  <si>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</si>
  <si>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</si>
  <si>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</si>
  <si>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</si>
  <si>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</si>
  <si>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</si>
  <si>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</si>
  <si>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</si>
  <si>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</si>
  <si>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</si>
  <si>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</si>
  <si>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</si>
  <si>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</si>
  <si>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</si>
  <si>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</si>
  <si>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</si>
  <si>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</si>
  <si>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</si>
  <si>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</si>
  <si>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</si>
  <si>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</si>
  <si>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</si>
  <si>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</si>
  <si>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</si>
  <si>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</si>
  <si>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</si>
  <si>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</si>
  <si>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</si>
  <si>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</si>
  <si>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</si>
  <si>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</si>
  <si>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</si>
  <si>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</si>
  <si>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</si>
  <si>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</si>
  <si>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</si>
  <si>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</si>
  <si>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</si>
  <si>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</si>
  <si>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</si>
  <si>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</si>
  <si>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</si>
  <si>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</si>
  <si>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</si>
  <si>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</si>
  <si>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</si>
  <si>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</si>
  <si>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</si>
  <si>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</si>
  <si>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</si>
  <si>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</si>
  <si>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</si>
  <si>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</si>
  <si>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</si>
  <si>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</si>
  <si>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</si>
  <si>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</si>
  <si>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</si>
  <si>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</si>
  <si>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</si>
  <si>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</si>
  <si>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</si>
  <si>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</si>
  <si>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</si>
  <si>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</si>
  <si>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</si>
  <si>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</si>
  <si>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</si>
  <si>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</si>
  <si>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</si>
  <si>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</si>
  <si>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</si>
  <si>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</si>
  <si>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</si>
  <si>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</si>
  <si>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</si>
  <si>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</si>
  <si>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</si>
  <si>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</si>
  <si>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</si>
  <si>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</si>
  <si>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</si>
  <si>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</si>
  <si>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</si>
  <si>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</si>
  <si>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</si>
  <si>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</si>
  <si>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</si>
  <si>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</si>
  <si>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</si>
  <si>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</si>
  <si>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</si>
  <si>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</si>
  <si>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</si>
  <si>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</si>
  <si>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</si>
  <si>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</si>
  <si>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</si>
  <si>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</si>
  <si>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</si>
  <si>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</si>
  <si>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</si>
  <si>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</si>
  <si>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</si>
  <si>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</si>
  <si>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</si>
  <si>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</si>
  <si>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</si>
  <si>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</si>
  <si>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</si>
  <si>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</si>
  <si>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</si>
  <si>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</si>
  <si>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</si>
  <si>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</si>
  <si>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</si>
  <si>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</si>
  <si>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</si>
  <si>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</si>
  <si>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</si>
  <si>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</si>
  <si>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</si>
  <si>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</si>
  <si>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</si>
  <si>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</si>
  <si>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</si>
  <si>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</si>
  <si>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</si>
  <si>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</si>
  <si>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</si>
  <si>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</si>
  <si>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</si>
  <si>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</si>
  <si>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</si>
  <si>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</si>
  <si>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</si>
  <si>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</si>
  <si>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</si>
  <si>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</si>
  <si>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</si>
  <si>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</si>
  <si>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</si>
  <si>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</si>
  <si>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</si>
  <si>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</si>
  <si>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</si>
  <si>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</si>
  <si>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</si>
  <si>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</si>
  <si>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</si>
  <si>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</si>
  <si>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</si>
  <si>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</si>
  <si>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</si>
  <si>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</si>
  <si>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</si>
  <si>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</si>
  <si>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</si>
  <si>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</si>
  <si>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</si>
  <si>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</si>
  <si>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</si>
  <si>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</si>
  <si>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</si>
  <si>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</si>
  <si>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</si>
  <si>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</si>
  <si>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</si>
  <si>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</si>
  <si>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</si>
  <si>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</si>
  <si>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</si>
  <si>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</si>
  <si>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</si>
  <si>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</si>
  <si>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</si>
  <si>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</si>
  <si>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</si>
  <si>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</si>
  <si>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</si>
  <si>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</si>
  <si>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</si>
  <si>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</si>
  <si>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</si>
  <si>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</si>
  <si>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</si>
  <si>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</si>
  <si>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</si>
  <si>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</si>
  <si>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</si>
  <si>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</si>
  <si>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</si>
  <si>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</si>
  <si>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</si>
  <si>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</si>
  <si>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</si>
  <si>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</si>
  <si>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</si>
  <si>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</si>
  <si>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</si>
  <si>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</si>
  <si>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</si>
  <si>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</si>
  <si>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</si>
  <si>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</si>
  <si>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</si>
  <si>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</si>
  <si>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</si>
  <si>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</si>
  <si>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</si>
  <si>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</si>
  <si>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</si>
  <si>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</si>
  <si>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</si>
  <si>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</si>
  <si>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</si>
  <si>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</si>
  <si>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</si>
  <si>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</si>
  <si>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</si>
  <si>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</si>
  <si>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</si>
  <si>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</si>
  <si>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</si>
  <si>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</si>
  <si>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</si>
  <si>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</si>
  <si>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</si>
  <si>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</si>
  <si>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</si>
  <si>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</si>
  <si>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</si>
  <si>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</si>
  <si>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</si>
  <si>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</si>
  <si>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</si>
  <si>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</si>
  <si>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</si>
  <si>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</si>
  <si>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</si>
  <si>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</si>
  <si>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</si>
  <si>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</si>
  <si>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</si>
  <si>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</si>
  <si>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</si>
  <si>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</si>
  <si>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</si>
  <si>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</si>
  <si>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</si>
  <si>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</si>
  <si>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</si>
  <si>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</si>
  <si>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</si>
  <si>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</si>
  <si>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</si>
  <si>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</si>
  <si>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</si>
  <si>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</si>
  <si>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</si>
  <si>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</si>
  <si>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</si>
  <si>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</si>
  <si>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</si>
  <si>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</si>
  <si>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</si>
  <si>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</si>
  <si>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</si>
  <si>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</si>
  <si>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</si>
  <si>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</si>
  <si>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</si>
  <si>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</si>
  <si>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</si>
  <si>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</si>
  <si>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</si>
  <si>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</si>
  <si>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</si>
  <si>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</si>
  <si>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</si>
  <si>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</si>
  <si>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</si>
  <si>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</si>
  <si>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</si>
  <si>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</si>
  <si>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</si>
  <si>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</si>
  <si>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</si>
  <si>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</si>
  <si>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</si>
  <si>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</si>
  <si>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</si>
  <si>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</si>
  <si>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</si>
  <si>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</si>
  <si>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</si>
  <si>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</si>
  <si>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</si>
  <si>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</si>
  <si>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</si>
  <si>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</si>
  <si>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</si>
  <si>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</si>
  <si>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</si>
  <si>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</si>
  <si>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</si>
  <si>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</si>
  <si>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</si>
  <si>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</si>
  <si>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</si>
  <si>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</si>
  <si>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</si>
  <si>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</si>
  <si>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</si>
  <si>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</si>
  <si>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</si>
  <si>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</si>
  <si>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</si>
  <si>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</si>
  <si>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</si>
  <si>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</si>
  <si>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</si>
  <si>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</si>
  <si>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</si>
  <si>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</si>
  <si>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</si>
  <si>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</si>
  <si>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</si>
  <si>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</si>
  <si>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</si>
  <si>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</si>
  <si>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</si>
  <si>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</si>
  <si>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</si>
  <si>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</si>
  <si>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</si>
  <si>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</si>
  <si>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</si>
  <si>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</si>
  <si>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</si>
  <si>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</si>
  <si>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</si>
  <si>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</si>
  <si>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</si>
  <si>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</si>
  <si>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</si>
  <si>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</si>
  <si>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</si>
  <si>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</si>
  <si>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</si>
  <si>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</si>
  <si>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</si>
  <si>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</si>
  <si>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</si>
  <si>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</si>
  <si>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</si>
  <si>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</si>
  <si>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</si>
  <si>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</si>
  <si>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</si>
  <si>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</si>
  <si>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</si>
  <si>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</si>
  <si>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</si>
  <si>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</si>
  <si>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</si>
  <si>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</si>
  <si>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</si>
  <si>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</si>
  <si>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</si>
  <si>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</si>
  <si>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</si>
  <si>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</si>
  <si>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</si>
  <si>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</si>
  <si>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</si>
  <si>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</si>
  <si>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</si>
  <si>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</si>
  <si>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</si>
  <si>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</si>
  <si>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</si>
  <si>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</si>
  <si>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</si>
  <si>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</si>
  <si>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</si>
  <si>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</si>
  <si>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</si>
  <si>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</si>
  <si>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</si>
  <si>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</si>
  <si>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</si>
  <si>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</si>
  <si>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</si>
  <si>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</si>
  <si>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</si>
  <si>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</si>
  <si>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</si>
  <si>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</si>
  <si>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</si>
  <si>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</si>
  <si>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</si>
  <si>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</si>
  <si>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</si>
  <si>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</si>
  <si>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</si>
  <si>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</si>
  <si>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</si>
  <si>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</si>
  <si>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</si>
  <si>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</si>
  <si>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</si>
  <si>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</si>
  <si>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</si>
  <si>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</si>
  <si>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</si>
  <si>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</si>
  <si>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</si>
  <si>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</si>
  <si>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</si>
  <si>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</si>
  <si>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</si>
  <si>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</si>
  <si>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</si>
  <si>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</si>
  <si>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</si>
  <si>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</si>
  <si>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</si>
  <si>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</si>
  <si>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</si>
  <si>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</si>
  <si>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</si>
  <si>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</si>
  <si>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</si>
  <si>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</si>
  <si>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</si>
  <si>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</si>
  <si>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</si>
  <si>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</si>
  <si>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</si>
  <si>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</si>
  <si>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</si>
  <si>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</si>
  <si>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</si>
  <si>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</si>
  <si>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</si>
  <si>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</si>
  <si>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</si>
  <si>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</si>
  <si>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</si>
  <si>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</si>
  <si>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</si>
  <si>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</si>
  <si>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</si>
  <si>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</si>
  <si>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</si>
  <si>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</si>
  <si>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</si>
  <si>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</si>
  <si>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</si>
  <si>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</si>
  <si>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</si>
  <si>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</si>
  <si>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</si>
  <si>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</si>
  <si>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</si>
  <si>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</si>
  <si>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</si>
  <si>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</si>
  <si>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</si>
  <si>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</si>
  <si>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</si>
  <si>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</si>
  <si>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</si>
  <si>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</si>
  <si>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</si>
  <si>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</si>
  <si>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</si>
  <si>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</si>
  <si>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</si>
  <si>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</si>
  <si>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</si>
  <si>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</si>
  <si>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</si>
  <si>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</si>
  <si>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</si>
  <si>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</si>
  <si>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</si>
  <si>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</si>
  <si>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</si>
  <si>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</si>
  <si>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</si>
  <si>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</si>
  <si>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</si>
  <si>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</si>
  <si>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</si>
  <si>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</si>
  <si>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</si>
  <si>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</si>
  <si>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</si>
  <si>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</si>
  <si>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</si>
  <si>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</si>
  <si>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</si>
  <si>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</si>
  <si>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</si>
  <si>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</si>
  <si>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</si>
  <si>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</si>
  <si>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</si>
  <si>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</si>
  <si>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</si>
  <si>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</si>
  <si>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</si>
  <si>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</si>
  <si>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</si>
  <si>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</si>
  <si>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</si>
  <si>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</si>
  <si>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</si>
  <si>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</si>
  <si>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</si>
  <si>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</si>
  <si>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</si>
  <si>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</si>
  <si>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</si>
  <si>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</si>
  <si>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</si>
  <si>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</si>
  <si>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</si>
  <si>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</si>
  <si>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</si>
  <si>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</si>
  <si>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</si>
  <si>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</si>
  <si>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</si>
  <si>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</si>
  <si>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</si>
  <si>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</si>
  <si>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</si>
  <si>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</si>
  <si>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</si>
  <si>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</si>
  <si>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</si>
  <si>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</si>
  <si>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</si>
  <si>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</si>
  <si>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</si>
  <si>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</si>
  <si>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</si>
  <si>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</si>
  <si>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</si>
  <si>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</si>
  <si>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</si>
  <si>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</si>
  <si>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</si>
  <si>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</si>
  <si>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</si>
  <si>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</si>
  <si>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</si>
  <si>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</si>
  <si>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</si>
  <si>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</si>
  <si>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</si>
  <si>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</si>
  <si>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</si>
  <si>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</si>
  <si>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</si>
  <si>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</si>
  <si>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</si>
  <si>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</si>
  <si>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</si>
  <si>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</si>
  <si>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</si>
  <si>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</si>
  <si>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</si>
  <si>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</si>
  <si>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</si>
  <si>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</si>
  <si>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</si>
  <si>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</si>
  <si>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</si>
  <si>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</si>
  <si>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</si>
  <si>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</si>
  <si>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</si>
  <si>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</si>
  <si>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</si>
  <si>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</si>
  <si>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</si>
  <si>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</si>
  <si>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</si>
  <si>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</si>
  <si>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</si>
  <si>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</si>
  <si>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</si>
  <si>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</si>
  <si>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</si>
  <si>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</si>
  <si>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</si>
  <si>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</si>
  <si>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</si>
  <si>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</si>
  <si>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</si>
  <si>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</si>
  <si>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</si>
  <si>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</si>
  <si>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</si>
  <si>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</si>
  <si>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</si>
  <si>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</si>
  <si>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</si>
  <si>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</si>
  <si>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</si>
  <si>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</si>
  <si>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</si>
  <si>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</si>
  <si>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</si>
  <si>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</si>
  <si>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</si>
  <si>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</si>
  <si>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</si>
  <si>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</si>
  <si>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</si>
  <si>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</si>
  <si>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</si>
  <si>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</si>
  <si>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</si>
  <si>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</si>
  <si>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</si>
  <si>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</si>
  <si>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</si>
  <si>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</si>
  <si>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</si>
  <si>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</si>
  <si>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</si>
  <si>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</si>
  <si>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</si>
  <si>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</si>
  <si>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</si>
  <si>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</si>
  <si>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</si>
  <si>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</si>
  <si>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</si>
  <si>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</si>
  <si>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</si>
  <si>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</si>
  <si>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</si>
  <si>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</si>
  <si>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</si>
  <si>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</si>
  <si>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</si>
  <si>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</si>
  <si>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</si>
  <si>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</si>
  <si>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</si>
  <si>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</si>
  <si>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</si>
  <si>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</si>
  <si>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</si>
  <si>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</si>
  <si>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</si>
  <si>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</si>
  <si>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</si>
  <si>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</si>
  <si>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</si>
  <si>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</si>
  <si>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</si>
  <si>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</si>
  <si>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</si>
  <si>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</si>
  <si>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</si>
  <si>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</si>
  <si>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</si>
  <si>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</si>
  <si>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</si>
  <si>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</si>
  <si>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</si>
  <si>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</si>
  <si>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</si>
  <si>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</si>
  <si>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</si>
  <si>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</si>
  <si>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</si>
  <si>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</si>
  <si>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</si>
  <si>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</si>
  <si>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</si>
  <si>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</si>
  <si>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</si>
  <si>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</si>
  <si>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</si>
  <si>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</si>
  <si>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</si>
  <si>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</si>
  <si>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</si>
  <si>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</si>
  <si>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</si>
  <si>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</si>
  <si>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</si>
  <si>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</si>
  <si>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</si>
  <si>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</si>
  <si>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</si>
  <si>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</si>
  <si>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</si>
  <si>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</si>
  <si>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</si>
  <si>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</si>
  <si>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</si>
  <si>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</si>
  <si>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</si>
  <si>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</si>
  <si>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</si>
  <si>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</si>
  <si>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</si>
  <si>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</si>
  <si>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</si>
  <si>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</si>
  <si>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</si>
  <si>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</si>
  <si>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</si>
  <si>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</si>
  <si>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</si>
  <si>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</si>
  <si>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</si>
  <si>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</si>
  <si>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</si>
  <si>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</si>
  <si>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</si>
  <si>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</si>
  <si>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</si>
  <si>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</si>
  <si>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</si>
  <si>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</si>
  <si>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</si>
  <si>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</si>
  <si>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</si>
  <si>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</si>
  <si>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</si>
  <si>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</si>
  <si>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</si>
  <si>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</si>
  <si>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</si>
  <si>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</si>
  <si>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</si>
  <si>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</si>
  <si>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</si>
  <si>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</si>
  <si>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</si>
  <si>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</si>
  <si>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</si>
  <si>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</si>
  <si>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</si>
  <si>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</si>
  <si>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</si>
  <si>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</si>
  <si>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</si>
  <si>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</si>
  <si>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</si>
  <si>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</si>
  <si>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</si>
  <si>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</si>
  <si>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</si>
  <si>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</si>
  <si>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</si>
  <si>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</si>
  <si>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</si>
  <si>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</si>
  <si>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</si>
  <si>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</si>
  <si>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</si>
  <si>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</si>
  <si>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</si>
  <si>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</si>
  <si>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</si>
  <si>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</si>
  <si>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</si>
  <si>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</si>
  <si>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</si>
  <si>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</si>
  <si>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</si>
  <si>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</si>
  <si>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</si>
  <si>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</si>
  <si>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</si>
  <si>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</si>
  <si>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</si>
  <si>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</si>
  <si>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</si>
  <si>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</si>
  <si>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</si>
  <si>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</si>
  <si>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</si>
  <si>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</si>
  <si>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</si>
  <si>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</si>
  <si>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</si>
  <si>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</si>
  <si>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</si>
  <si>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</si>
  <si>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</si>
  <si>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</si>
  <si>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</si>
  <si>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</si>
  <si>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</si>
  <si>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</si>
  <si>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</si>
  <si>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</si>
  <si>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</si>
  <si>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</si>
  <si>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</si>
  <si>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</si>
  <si>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</si>
  <si>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</si>
  <si>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</si>
  <si>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</si>
  <si>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</si>
  <si>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</si>
  <si>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</si>
  <si>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</si>
  <si>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</si>
  <si>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</si>
  <si>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</si>
  <si>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</si>
  <si>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</si>
  <si>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</si>
  <si>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</si>
  <si>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</si>
  <si>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</si>
  <si>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</si>
  <si>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</si>
  <si>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</si>
  <si>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</si>
  <si>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</si>
  <si>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</si>
  <si>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</si>
  <si>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</si>
  <si>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</si>
  <si>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</si>
  <si>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</si>
  <si>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</si>
  <si>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</si>
  <si>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</si>
  <si>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</si>
  <si>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</si>
  <si>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</si>
  <si>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</si>
  <si>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</si>
  <si>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</si>
  <si>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</si>
  <si>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</si>
  <si>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</si>
  <si>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</si>
  <si>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</si>
  <si>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</si>
  <si>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</si>
  <si>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</si>
  <si>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</si>
  <si>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</si>
  <si>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</si>
  <si>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</si>
  <si>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</si>
  <si>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</si>
  <si>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</si>
  <si>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</si>
  <si>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</si>
  <si>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</si>
  <si>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</si>
  <si>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</si>
  <si>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</si>
  <si>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</si>
  <si>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</si>
  <si>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</si>
  <si>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</si>
  <si>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</si>
  <si>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</si>
  <si>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</si>
  <si>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</si>
  <si>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</si>
  <si>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</si>
  <si>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</si>
  <si>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</si>
  <si>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</si>
  <si>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</si>
  <si>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</si>
  <si>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</si>
  <si>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</si>
  <si>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</si>
  <si>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</si>
  <si>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</si>
  <si>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</si>
  <si>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</si>
  <si>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</si>
  <si>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</si>
  <si>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</si>
  <si>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</si>
  <si>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</si>
  <si>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</si>
  <si>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</si>
  <si>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</si>
  <si>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</si>
  <si>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</si>
  <si>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</si>
  <si>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</si>
  <si>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</si>
  <si>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</si>
  <si>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</si>
  <si>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</si>
  <si>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</si>
  <si>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</si>
  <si>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</si>
  <si>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</si>
  <si>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</si>
  <si>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</si>
  <si>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</si>
  <si>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</si>
  <si>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</si>
  <si>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</si>
  <si>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</si>
  <si>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</si>
  <si>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</si>
  <si>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</si>
  <si>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</si>
  <si>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</si>
  <si>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</si>
  <si>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</si>
  <si>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</si>
  <si>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</si>
  <si>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</si>
  <si>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</si>
  <si>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</si>
  <si>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</si>
  <si>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</si>
  <si>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</si>
  <si>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</si>
  <si>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</si>
  <si>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</si>
  <si>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</si>
  <si>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</si>
  <si>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</si>
  <si>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</si>
  <si>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</si>
  <si>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</si>
  <si>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</si>
  <si>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</si>
  <si>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</si>
  <si>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</si>
  <si>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</si>
  <si>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</si>
  <si>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</si>
  <si>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</si>
  <si>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</si>
  <si>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</si>
  <si>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</si>
  <si>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</si>
  <si>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</si>
  <si>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</si>
  <si>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</si>
  <si>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</si>
  <si>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</si>
  <si>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</si>
  <si>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</si>
  <si>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</si>
  <si>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</si>
  <si>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</si>
  <si>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</si>
  <si>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</si>
  <si>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</si>
  <si>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</si>
  <si>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</si>
  <si>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</si>
  <si>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</si>
  <si>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</si>
  <si>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</si>
  <si>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</si>
  <si>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</si>
  <si>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</si>
  <si>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</si>
  <si>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</si>
  <si>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</si>
  <si>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</si>
  <si>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</si>
  <si>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</si>
  <si>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</si>
  <si>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</si>
  <si>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</si>
  <si>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</si>
  <si>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</si>
  <si>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</si>
  <si>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</si>
  <si>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</si>
  <si>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</si>
  <si>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</si>
  <si>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</si>
  <si>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</si>
  <si>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</si>
  <si>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</si>
  <si>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</si>
  <si>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</si>
  <si>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</si>
  <si>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</si>
  <si>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</si>
  <si>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</si>
  <si>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</si>
  <si>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</si>
  <si>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</si>
  <si>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</si>
  <si>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</si>
  <si>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</si>
  <si>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</si>
  <si>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</si>
  <si>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</si>
  <si>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</si>
  <si>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</si>
  <si>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</si>
  <si>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</si>
  <si>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</si>
  <si>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</si>
  <si>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</si>
  <si>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</si>
  <si>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</si>
  <si>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</si>
  <si>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</si>
  <si>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</si>
  <si>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</si>
  <si>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</si>
  <si>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</si>
  <si>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</si>
  <si>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</si>
  <si>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</si>
  <si>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</si>
  <si>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</si>
  <si>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</si>
  <si>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</si>
  <si>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</si>
  <si>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</si>
  <si>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</si>
  <si>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</si>
  <si>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</si>
  <si>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</si>
  <si>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</si>
  <si>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</si>
  <si>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</si>
  <si>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</si>
  <si>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</si>
  <si>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</si>
  <si>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</si>
  <si>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</si>
  <si>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</si>
  <si>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</si>
  <si>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</si>
  <si>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</si>
  <si>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</si>
  <si>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</si>
  <si>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</si>
  <si>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</si>
  <si>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</si>
  <si>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</si>
  <si>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</si>
  <si>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</si>
  <si>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</si>
  <si>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</si>
  <si>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</si>
  <si>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</si>
  <si>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</si>
  <si>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</si>
  <si>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</si>
  <si>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</si>
  <si>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</si>
  <si>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</si>
  <si>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</si>
  <si>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</si>
  <si>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</si>
  <si>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</si>
  <si>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</si>
  <si>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</si>
  <si>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</si>
  <si>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</si>
  <si>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</si>
  <si>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</si>
  <si>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</si>
  <si>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</si>
  <si>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</si>
  <si>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</si>
  <si>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</si>
  <si>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</si>
  <si>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</si>
  <si>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</si>
  <si>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</si>
  <si>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</si>
  <si>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</si>
  <si>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</si>
  <si>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</si>
  <si>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</si>
  <si>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</si>
  <si>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</si>
  <si>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</si>
  <si>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</si>
  <si>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</si>
  <si>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</si>
  <si>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</si>
  <si>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</si>
  <si>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</si>
  <si>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</si>
  <si>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</si>
  <si>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</si>
  <si>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</si>
  <si>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</si>
  <si>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</si>
  <si>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</si>
  <si>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</si>
  <si>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</si>
  <si>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</si>
  <si>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</si>
  <si>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</si>
  <si>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</si>
  <si>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</si>
  <si>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</si>
  <si>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</si>
  <si>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</si>
  <si>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</si>
  <si>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</si>
  <si>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</si>
  <si>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</si>
  <si>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</si>
  <si>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</si>
  <si>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</si>
  <si>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</si>
  <si>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</si>
  <si>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</si>
  <si>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</si>
  <si>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</si>
  <si>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</si>
  <si>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</si>
  <si>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</si>
  <si>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</si>
  <si>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</si>
  <si>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</si>
  <si>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</si>
  <si>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</si>
  <si>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</si>
  <si>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</si>
  <si>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</si>
  <si>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</si>
  <si>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</si>
  <si>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</si>
  <si>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</si>
  <si>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</si>
  <si>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</si>
  <si>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</si>
  <si>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</si>
  <si>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</si>
  <si>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</si>
  <si>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</si>
  <si>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</si>
  <si>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</si>
  <si>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</si>
  <si>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</si>
  <si>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</si>
  <si>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</si>
  <si>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</si>
  <si>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</si>
  <si>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</si>
  <si>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</si>
  <si>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</si>
  <si>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</si>
  <si>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</si>
  <si>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</si>
  <si>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</si>
  <si>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</si>
  <si>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</si>
  <si>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</si>
  <si>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</si>
  <si>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</si>
  <si>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</si>
  <si>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</si>
  <si>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</si>
  <si>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</si>
  <si>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</si>
  <si>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</si>
  <si>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</si>
  <si>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</si>
  <si>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</si>
  <si>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</si>
  <si>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</si>
  <si>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</si>
  <si>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</si>
  <si>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</si>
  <si>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</si>
  <si>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</si>
  <si>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</si>
  <si>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</si>
  <si>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</si>
  <si>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</si>
  <si>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</si>
  <si>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</si>
  <si>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</si>
  <si>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</si>
  <si>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</si>
  <si>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</si>
  <si>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</si>
  <si>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</si>
  <si>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</si>
  <si>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</si>
  <si>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</si>
  <si>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</si>
  <si>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</si>
  <si>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</si>
  <si>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</si>
  <si>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</si>
  <si>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</si>
  <si>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</si>
  <si>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</si>
  <si>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</si>
  <si>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</si>
  <si>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</si>
  <si>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</si>
  <si>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</si>
  <si>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</si>
  <si>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</si>
  <si>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</si>
  <si>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</si>
  <si>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</si>
  <si>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</si>
  <si>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</si>
  <si>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</si>
  <si>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</si>
  <si>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</si>
  <si>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</si>
  <si>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</si>
  <si>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</si>
  <si>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</si>
  <si>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</si>
  <si>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</si>
  <si>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</si>
  <si>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</si>
  <si>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</si>
  <si>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</si>
  <si>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</si>
  <si>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</si>
  <si>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</si>
  <si>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</si>
  <si>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</si>
  <si>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</si>
  <si>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</si>
  <si>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</si>
  <si>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</si>
  <si>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</si>
  <si>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</si>
  <si>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</si>
  <si>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</si>
  <si>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</si>
  <si>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</si>
  <si>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</si>
  <si>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</si>
  <si>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</si>
  <si>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</si>
  <si>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</si>
  <si>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</si>
  <si>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</si>
  <si>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</si>
  <si>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</si>
  <si>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</si>
  <si>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</si>
  <si>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</si>
  <si>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</si>
  <si>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</si>
  <si>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</si>
  <si>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</si>
  <si>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</si>
  <si>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</si>
  <si>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</si>
  <si>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</si>
  <si>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</si>
  <si>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</si>
  <si>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</si>
  <si>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</si>
  <si>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</si>
  <si>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</si>
  <si>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</si>
  <si>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</si>
  <si>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</si>
  <si>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</si>
  <si>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</si>
  <si>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</si>
  <si>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</si>
  <si>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</si>
  <si>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</si>
  <si>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</si>
  <si>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</si>
  <si>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</si>
  <si>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</si>
  <si>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</si>
  <si>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</si>
  <si>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</si>
  <si>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</si>
  <si>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</si>
  <si>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</si>
  <si>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</si>
  <si>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</si>
  <si>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</si>
  <si>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</si>
  <si>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</si>
  <si>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</si>
  <si>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</si>
  <si>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</si>
  <si>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</si>
  <si>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</si>
  <si>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</si>
  <si>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</si>
  <si>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</si>
  <si>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</si>
  <si>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</si>
  <si>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</si>
  <si>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</si>
  <si>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</si>
  <si>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</si>
  <si>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</si>
  <si>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</si>
  <si>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</si>
  <si>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</si>
  <si>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</si>
  <si>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</si>
  <si>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</si>
  <si>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</si>
  <si>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</si>
  <si>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</si>
  <si>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</si>
  <si>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</si>
  <si>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</si>
  <si>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</si>
  <si>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</si>
  <si>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</si>
  <si>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</si>
  <si>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</si>
  <si>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</si>
  <si>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</si>
  <si>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</si>
  <si>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</si>
  <si>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</si>
  <si>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</si>
  <si>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</si>
  <si>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</si>
  <si>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</si>
  <si>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</si>
  <si>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</si>
  <si>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</si>
  <si>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</si>
  <si>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</si>
  <si>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</si>
  <si>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</si>
  <si>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</si>
  <si>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</si>
  <si>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</si>
  <si>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</si>
  <si>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</si>
  <si>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</si>
  <si>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</si>
  <si>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</si>
  <si>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</si>
  <si>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</si>
  <si>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</si>
  <si>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</si>
  <si>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</si>
  <si>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</si>
  <si>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</si>
  <si>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</si>
  <si>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</si>
  <si>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</si>
  <si>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</si>
  <si>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</si>
  <si>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</si>
  <si>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</si>
  <si>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</si>
  <si>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</si>
  <si>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</si>
  <si>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</si>
  <si>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</si>
  <si>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</si>
  <si>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</si>
  <si>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</si>
  <si>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</si>
  <si>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</si>
  <si>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</si>
  <si>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</si>
  <si>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</si>
  <si>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</si>
  <si>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</si>
  <si>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</si>
  <si>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</si>
  <si>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</si>
  <si>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</si>
  <si>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</si>
  <si>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</si>
  <si>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</si>
  <si>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</si>
  <si>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</si>
  <si>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</si>
  <si>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</si>
  <si>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</si>
  <si>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</si>
  <si>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</si>
  <si>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</si>
  <si>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</si>
  <si>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</si>
  <si>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</si>
  <si>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</si>
  <si>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</si>
  <si>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</si>
  <si>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</si>
  <si>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</si>
  <si>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</si>
  <si>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</si>
  <si>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</si>
  <si>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</si>
  <si>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</si>
  <si>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</si>
  <si>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</si>
  <si>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</si>
  <si>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</si>
  <si>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</si>
  <si>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</si>
  <si>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</si>
  <si>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</si>
  <si>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</si>
  <si>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</si>
  <si>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</si>
  <si>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</si>
  <si>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</si>
  <si>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</si>
  <si>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</si>
  <si>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</si>
  <si>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</si>
  <si>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</si>
  <si>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</si>
  <si>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</si>
  <si>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</si>
  <si>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</si>
  <si>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</si>
  <si>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</si>
  <si>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</si>
  <si>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</si>
  <si>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</si>
  <si>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</si>
  <si>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</si>
  <si>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</si>
  <si>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</si>
  <si>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</si>
  <si>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</si>
  <si>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</si>
  <si>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</si>
  <si>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</si>
  <si>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</si>
  <si>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</si>
  <si>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</si>
  <si>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</si>
  <si>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</si>
  <si>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</si>
  <si>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</si>
  <si>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</si>
  <si>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</si>
  <si>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</si>
  <si>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</si>
  <si>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</si>
  <si>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</si>
  <si>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</si>
  <si>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</si>
  <si>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</si>
  <si>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</si>
  <si>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</si>
  <si>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</si>
  <si>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</si>
  <si>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</si>
  <si>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</si>
  <si>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</si>
  <si>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</si>
  <si>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</si>
  <si>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</si>
  <si>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</si>
  <si>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</si>
  <si>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</si>
  <si>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</si>
  <si>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</si>
  <si>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</si>
  <si>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</si>
  <si>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</si>
  <si>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</si>
  <si>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</si>
  <si>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</si>
  <si>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</si>
  <si>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</si>
  <si>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</si>
  <si>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</si>
  <si>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</si>
  <si>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</si>
  <si>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</si>
  <si>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</si>
  <si>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</si>
  <si>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</si>
  <si>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</si>
  <si>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</si>
  <si>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</si>
  <si>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</si>
  <si>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</si>
  <si>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</si>
  <si>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</si>
  <si>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</si>
  <si>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</si>
  <si>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</si>
  <si>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</si>
  <si>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</si>
  <si>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</si>
  <si>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</si>
  <si>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</si>
  <si>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</si>
  <si>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</si>
  <si>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</si>
  <si>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</si>
  <si>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</si>
  <si>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</si>
  <si>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</si>
  <si>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</si>
  <si>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</si>
  <si>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</si>
  <si>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</si>
  <si>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</si>
  <si>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</si>
  <si>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</si>
  <si>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</si>
  <si>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</si>
  <si>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</si>
  <si>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</si>
  <si>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</si>
  <si>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</si>
  <si>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</si>
  <si>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</si>
  <si>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</si>
  <si>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</si>
  <si>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</si>
  <si>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</si>
  <si>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</si>
  <si>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</si>
  <si>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</si>
  <si>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</si>
  <si>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</si>
  <si>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</si>
  <si>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</si>
  <si>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</si>
  <si>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</si>
  <si>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</si>
  <si>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</si>
  <si>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</si>
  <si>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</si>
  <si>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</si>
  <si>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</si>
  <si>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</si>
  <si>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</si>
  <si>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</si>
  <si>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</si>
  <si>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</si>
  <si>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</si>
  <si>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</si>
  <si>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</si>
  <si>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</si>
  <si>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</si>
  <si>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</si>
  <si>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</si>
  <si>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</si>
  <si>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</si>
  <si>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</si>
  <si>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</si>
  <si>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</si>
  <si>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</si>
  <si>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</si>
  <si>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</si>
  <si>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</si>
  <si>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</si>
  <si>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</si>
  <si>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</si>
  <si>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</si>
  <si>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</si>
  <si>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</si>
  <si>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</si>
  <si>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</si>
  <si>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</si>
  <si>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</si>
  <si>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</si>
  <si>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</si>
  <si>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</si>
  <si>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</si>
  <si>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</si>
  <si>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</si>
  <si>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</si>
  <si>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</si>
  <si>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</si>
  <si>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</si>
  <si>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</si>
  <si>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</si>
  <si>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</si>
  <si>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</si>
  <si>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</si>
  <si>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</si>
  <si>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</si>
  <si>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</si>
  <si>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</si>
  <si>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</si>
  <si>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</si>
  <si>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</si>
  <si>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</si>
  <si>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</si>
  <si>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</si>
  <si>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</si>
  <si>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</si>
  <si>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</si>
  <si>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</si>
  <si>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</si>
  <si>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</si>
  <si>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</si>
  <si>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</si>
  <si>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</si>
  <si>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</si>
  <si>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</si>
  <si>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</si>
  <si>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</si>
  <si>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</si>
  <si>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</si>
  <si>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</si>
  <si>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</si>
  <si>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</si>
  <si>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</si>
  <si>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</si>
  <si>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</si>
  <si>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</si>
  <si>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</si>
  <si>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</si>
  <si>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</si>
  <si>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</si>
  <si>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</si>
  <si>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</si>
  <si>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</si>
  <si>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</si>
  <si>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</si>
  <si>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</si>
  <si>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</si>
  <si>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</si>
  <si>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</si>
  <si>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</si>
  <si>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</si>
  <si>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</si>
  <si>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</si>
  <si>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</si>
  <si>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</si>
  <si>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</si>
  <si>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</si>
  <si>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</si>
  <si>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</si>
  <si>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</si>
  <si>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</si>
  <si>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</si>
  <si>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</si>
  <si>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</si>
  <si>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</si>
  <si>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</si>
  <si>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</si>
  <si>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</si>
  <si>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</si>
  <si>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</si>
  <si>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</si>
  <si>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</si>
  <si>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</si>
  <si>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</si>
  <si>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</si>
  <si>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</si>
  <si>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</si>
  <si>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</si>
  <si>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</si>
  <si>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</si>
  <si>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</si>
  <si>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</si>
  <si>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</si>
  <si>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</si>
  <si>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</si>
  <si>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</si>
  <si>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</si>
  <si>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</si>
  <si>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</si>
  <si>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</si>
  <si>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</si>
  <si>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</si>
  <si>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</si>
  <si>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</si>
  <si>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</si>
  <si>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</si>
  <si>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</si>
  <si>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</si>
  <si>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</si>
  <si>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</si>
  <si>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</si>
  <si>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</si>
  <si>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</si>
  <si>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</si>
  <si>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</si>
  <si>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</si>
  <si>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</si>
  <si>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</si>
  <si>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</si>
  <si>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</si>
  <si>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</si>
  <si>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</si>
  <si>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</si>
  <si>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</si>
  <si>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</si>
  <si>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</si>
  <si>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</si>
  <si>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</si>
  <si>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</si>
  <si>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</si>
  <si>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</si>
  <si>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</si>
  <si>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</si>
  <si>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</si>
  <si>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</si>
  <si>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</si>
  <si>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</si>
  <si>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</si>
  <si>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</si>
  <si>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</si>
  <si>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</si>
  <si>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</si>
  <si>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</si>
  <si>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</si>
  <si>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</si>
  <si>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</si>
  <si>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</si>
  <si>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</si>
  <si>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</si>
  <si>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</si>
  <si>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</si>
  <si>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</si>
  <si>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</si>
  <si>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</si>
  <si>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</si>
  <si>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</si>
  <si>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</si>
  <si>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</si>
  <si>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</si>
  <si>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</si>
  <si>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</si>
  <si>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</si>
  <si>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</si>
  <si>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</si>
  <si>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</si>
  <si>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</si>
  <si>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</si>
  <si>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</si>
  <si>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</si>
  <si>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</si>
  <si>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</si>
  <si>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</si>
  <si>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</si>
  <si>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</si>
  <si>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</si>
  <si>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</si>
  <si>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</si>
  <si>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</si>
  <si>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</si>
  <si>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</si>
  <si>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</si>
  <si>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</si>
  <si>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</si>
  <si>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</si>
  <si>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</si>
  <si>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</si>
  <si>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</si>
  <si>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</si>
  <si>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</si>
  <si>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</si>
  <si>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</si>
  <si>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</si>
  <si>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</si>
  <si>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</si>
  <si>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</si>
  <si>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</si>
  <si>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</si>
  <si>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</si>
  <si>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</si>
  <si>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</si>
  <si>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</si>
  <si>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</si>
  <si>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</si>
  <si>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</si>
  <si>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</si>
  <si>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</si>
  <si>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</si>
  <si>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</si>
  <si>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</si>
  <si>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</si>
  <si>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</si>
  <si>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</si>
  <si>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</si>
  <si>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</si>
  <si>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</si>
  <si>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</si>
  <si>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</si>
  <si>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</si>
  <si>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</si>
  <si>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</si>
  <si>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</si>
  <si>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</si>
  <si>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</si>
  <si>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</si>
  <si>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</si>
  <si>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</si>
  <si>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</si>
  <si>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</si>
  <si>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</si>
  <si>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</si>
  <si>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</si>
  <si>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</si>
  <si>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</si>
  <si>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</si>
  <si>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</si>
  <si>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</si>
  <si>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</si>
  <si>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</si>
  <si>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</si>
  <si>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</si>
  <si>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</si>
  <si>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</si>
  <si>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</si>
  <si>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</si>
  <si>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</si>
  <si>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</si>
  <si>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</si>
  <si>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</si>
  <si>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</si>
  <si>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</si>
  <si>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</si>
  <si>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</si>
  <si>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</si>
  <si>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</si>
  <si>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</si>
  <si>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</si>
  <si>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</si>
  <si>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</si>
  <si>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</si>
  <si>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</si>
  <si>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</si>
  <si>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</si>
  <si>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</si>
  <si>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</si>
  <si>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</si>
  <si>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</si>
  <si>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</si>
  <si>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</si>
  <si>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</si>
  <si>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</si>
  <si>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</si>
  <si>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</si>
  <si>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</si>
  <si>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</si>
  <si>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</si>
  <si>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</si>
  <si>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</si>
  <si>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</si>
  <si>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</si>
  <si>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</si>
  <si>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</si>
  <si>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</si>
  <si>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</si>
  <si>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</si>
  <si>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</si>
  <si>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</si>
  <si>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</si>
  <si>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</si>
  <si>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</si>
  <si>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</si>
  <si>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</si>
  <si>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</si>
  <si>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</si>
  <si>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</si>
  <si>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</si>
  <si>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</si>
  <si>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</si>
  <si>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</si>
  <si>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</si>
  <si>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</si>
  <si>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</si>
  <si>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</si>
  <si>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</si>
  <si>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</si>
  <si>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</si>
  <si>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</si>
  <si>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</si>
  <si>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</si>
  <si>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</si>
  <si>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</si>
  <si>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</si>
  <si>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</si>
  <si>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</si>
  <si>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</si>
  <si>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</si>
  <si>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</si>
  <si>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</si>
  <si>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</si>
  <si>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</si>
  <si>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</si>
  <si>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</si>
  <si>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</si>
  <si>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</si>
  <si>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</si>
  <si>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</si>
  <si>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</si>
  <si>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</si>
  <si>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</si>
  <si>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</si>
  <si>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</si>
  <si>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</si>
  <si>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</si>
  <si>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</si>
  <si>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</si>
  <si>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</si>
  <si>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</si>
  <si>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</si>
  <si>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</si>
  <si>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</si>
  <si>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</si>
  <si>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</si>
  <si>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</si>
  <si>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</si>
  <si>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</si>
  <si>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</si>
  <si>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</si>
  <si>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</si>
  <si>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</si>
  <si>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</si>
  <si>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</si>
  <si>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</si>
  <si>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</si>
  <si>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</si>
  <si>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</si>
  <si>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</si>
  <si>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</si>
  <si>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</si>
  <si>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</si>
  <si>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</si>
  <si>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</si>
  <si>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</si>
  <si>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</si>
  <si>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</si>
  <si>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</si>
  <si>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</si>
  <si>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</si>
  <si>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</si>
  <si>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</si>
  <si>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</si>
  <si>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</si>
  <si>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</si>
  <si>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</si>
  <si>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</si>
  <si>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</si>
  <si>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</si>
  <si>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</si>
  <si>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</si>
  <si>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</si>
  <si>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</si>
  <si>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</si>
  <si>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</si>
  <si>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</si>
  <si>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</si>
  <si>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</si>
  <si>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</si>
  <si>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</si>
  <si>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</si>
  <si>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</si>
  <si>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</si>
  <si>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</si>
  <si>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</si>
  <si>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</si>
  <si>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</si>
  <si>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</si>
  <si>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</si>
  <si>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</si>
  <si>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</si>
  <si>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</si>
  <si>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</si>
  <si>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</si>
  <si>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</si>
  <si>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</si>
  <si>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</si>
  <si>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</si>
  <si>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</si>
  <si>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</si>
  <si>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</si>
  <si>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</si>
  <si>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</si>
  <si>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</si>
  <si>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</si>
  <si>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</si>
  <si>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</si>
  <si>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</si>
  <si>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</si>
  <si>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</si>
  <si>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</si>
  <si>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</si>
  <si>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</si>
  <si>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</si>
  <si>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</si>
  <si>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</si>
  <si>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</si>
  <si>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</si>
  <si>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</si>
  <si>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</si>
  <si>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</si>
  <si>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</si>
  <si>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</si>
  <si>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</si>
  <si>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</si>
  <si>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</si>
  <si>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</si>
  <si>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</si>
  <si>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</si>
  <si>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</si>
  <si>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</si>
  <si>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</si>
  <si>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</si>
  <si>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</si>
  <si>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</si>
  <si>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</si>
  <si>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</si>
  <si>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</si>
  <si>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</si>
  <si>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</si>
  <si>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</si>
  <si>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</si>
  <si>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</si>
  <si>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</si>
  <si>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</si>
  <si>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</si>
  <si>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</si>
  <si>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</si>
  <si>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</si>
  <si>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</si>
  <si>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</si>
  <si>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</si>
  <si>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</si>
  <si>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</si>
  <si>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</si>
  <si>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</si>
  <si>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</si>
  <si>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</si>
  <si>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</si>
  <si>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</si>
  <si>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</si>
  <si>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</si>
  <si>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</si>
  <si>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</si>
  <si>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</si>
  <si>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</si>
  <si>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</si>
  <si>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</si>
  <si>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</si>
  <si>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</si>
  <si>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</si>
  <si>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</si>
  <si>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</si>
  <si>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</si>
  <si>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</si>
  <si>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</si>
  <si>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</si>
  <si>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</si>
  <si>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</si>
  <si>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</si>
  <si>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</si>
  <si>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</si>
  <si>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</si>
  <si>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</si>
  <si>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</si>
  <si>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</si>
  <si>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</si>
  <si>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</si>
  <si>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</si>
  <si>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</si>
  <si>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</si>
  <si>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</si>
  <si>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</si>
  <si>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</si>
  <si>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</si>
  <si>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</si>
  <si>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</si>
  <si>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</si>
  <si>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</si>
  <si>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</si>
  <si>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</si>
  <si>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</si>
  <si>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</si>
  <si>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</si>
  <si>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</si>
  <si>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</si>
  <si>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</si>
  <si>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</si>
  <si>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</si>
  <si>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</si>
  <si>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</si>
  <si>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</si>
  <si>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</si>
  <si>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</si>
  <si>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</si>
  <si>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</si>
  <si>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</si>
  <si>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</si>
  <si>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</si>
  <si>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</si>
  <si>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</si>
  <si>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</si>
  <si>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</si>
  <si>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</si>
  <si>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</si>
  <si>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</si>
  <si>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</si>
  <si>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</si>
  <si>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</si>
  <si>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</si>
  <si>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</si>
  <si>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</si>
  <si>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</si>
  <si>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</si>
  <si>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</si>
  <si>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</si>
  <si>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</si>
  <si>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</si>
  <si>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</si>
  <si>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</si>
  <si>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</si>
  <si>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</si>
  <si>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</si>
  <si>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</si>
  <si>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</si>
  <si>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</si>
  <si>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</si>
  <si>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</si>
  <si>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</si>
  <si>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</si>
  <si>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</si>
  <si>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</si>
  <si>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</si>
  <si>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</si>
  <si>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</si>
  <si>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</si>
  <si>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</si>
  <si>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</si>
  <si>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</si>
  <si>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</si>
  <si>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</si>
  <si>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</si>
  <si>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</si>
  <si>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</si>
  <si>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</si>
  <si>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</si>
  <si>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</si>
  <si>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</si>
  <si>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</si>
  <si>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</si>
  <si>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</si>
  <si>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</si>
  <si>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</si>
  <si>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</si>
  <si>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</si>
  <si>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</si>
  <si>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</si>
  <si>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</si>
  <si>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</si>
  <si>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</si>
  <si>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</si>
  <si>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</si>
  <si>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</si>
  <si>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</si>
  <si>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</si>
  <si>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</si>
  <si>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</si>
  <si>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</si>
  <si>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</si>
  <si>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</si>
  <si>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</si>
  <si>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</si>
  <si>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</si>
  <si>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</si>
  <si>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</si>
  <si>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</si>
  <si>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</si>
  <si>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</si>
  <si>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</si>
  <si>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</si>
  <si>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</si>
  <si>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</si>
  <si>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</si>
  <si>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</si>
  <si>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</si>
  <si>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</si>
  <si>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</si>
  <si>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</si>
  <si>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</si>
  <si>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</si>
  <si>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</si>
  <si>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</si>
  <si>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</si>
  <si>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</si>
  <si>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</si>
  <si>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</si>
  <si>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</si>
  <si>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</si>
  <si>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</si>
  <si>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</si>
  <si>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</si>
  <si>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</si>
  <si>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</si>
  <si>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</si>
  <si>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</si>
  <si>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</si>
  <si>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</si>
  <si>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</si>
  <si>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</si>
  <si>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</si>
  <si>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</si>
  <si>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</si>
  <si>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</si>
  <si>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</si>
  <si>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</si>
  <si>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</si>
  <si>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</si>
  <si>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</si>
  <si>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</si>
  <si>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</si>
  <si>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</si>
  <si>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</si>
  <si>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</si>
  <si>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</si>
  <si>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</si>
  <si>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</si>
  <si>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</si>
  <si>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</si>
  <si>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</si>
  <si>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</si>
  <si>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</si>
  <si>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</si>
  <si>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</si>
  <si>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</si>
  <si>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</si>
  <si>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</si>
  <si>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</si>
  <si>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</si>
  <si>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</si>
  <si>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</si>
  <si>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</si>
  <si>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</si>
  <si>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</si>
  <si>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</si>
  <si>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</si>
  <si>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</si>
  <si>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</si>
  <si>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</si>
  <si>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</si>
  <si>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</si>
  <si>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</si>
  <si>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</si>
  <si>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</si>
  <si>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</si>
  <si>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</si>
  <si>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</si>
  <si>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</si>
  <si>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</si>
  <si>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</si>
  <si>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</si>
  <si>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</si>
  <si>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</si>
  <si>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</si>
  <si>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</si>
  <si>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</si>
  <si>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</si>
  <si>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</si>
  <si>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</si>
  <si>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</si>
  <si>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</si>
  <si>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</si>
  <si>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</si>
  <si>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</si>
  <si>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</si>
  <si>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</si>
  <si>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</si>
  <si>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</si>
  <si>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</si>
  <si>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</si>
  <si>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</si>
  <si>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</si>
  <si>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</si>
  <si>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</si>
  <si>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</si>
  <si>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</si>
  <si>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</si>
  <si>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</si>
  <si>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</si>
  <si>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</si>
  <si>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</si>
  <si>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</si>
  <si>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</si>
  <si>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</si>
  <si>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</si>
  <si>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</si>
  <si>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</si>
  <si>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</si>
  <si>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</si>
  <si>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</si>
  <si>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</si>
  <si>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</si>
  <si>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</si>
  <si>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</si>
  <si>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</si>
  <si>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</si>
  <si>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</si>
  <si>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</si>
  <si>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</si>
  <si>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</si>
  <si>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</si>
  <si>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</si>
  <si>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</si>
  <si>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</si>
  <si>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</si>
  <si>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</si>
  <si>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</si>
  <si>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</si>
  <si>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</si>
  <si>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</si>
  <si>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</si>
  <si>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</si>
  <si>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</si>
  <si>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</si>
  <si>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</si>
  <si>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</si>
  <si>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</si>
  <si>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</si>
  <si>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</si>
  <si>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</si>
  <si>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</si>
  <si>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</si>
  <si>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</si>
  <si>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</si>
  <si>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</si>
  <si>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</si>
  <si>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</si>
  <si>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</si>
  <si>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</si>
  <si>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</si>
  <si>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</si>
  <si>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</si>
  <si>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</si>
  <si>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</si>
  <si>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</si>
  <si>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</si>
  <si>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</si>
  <si>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</si>
  <si>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</si>
  <si>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</si>
  <si>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</si>
  <si>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</si>
  <si>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</si>
  <si>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</si>
  <si>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</si>
  <si>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</si>
  <si>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</si>
  <si>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</si>
  <si>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</si>
  <si>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</si>
  <si>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</si>
  <si>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</si>
  <si>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</si>
  <si>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</si>
  <si>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</si>
  <si>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</si>
  <si>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</si>
  <si>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</si>
  <si>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</si>
  <si>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</si>
  <si>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</si>
  <si>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</si>
  <si>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</si>
  <si>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</si>
  <si>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</si>
  <si>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</si>
  <si>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</si>
  <si>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</si>
  <si>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</si>
  <si>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</si>
  <si>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</si>
  <si>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</si>
  <si>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</si>
  <si>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</si>
  <si>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</si>
  <si>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</si>
  <si>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</si>
  <si>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</si>
  <si>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</si>
  <si>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</si>
  <si>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</si>
  <si>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</si>
  <si>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</si>
  <si>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</si>
  <si>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</si>
  <si>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</si>
  <si>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</si>
  <si>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</si>
  <si>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</si>
  <si>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</si>
  <si>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</si>
  <si>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</si>
  <si>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</si>
  <si>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</si>
  <si>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</si>
  <si>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</si>
  <si>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</si>
  <si>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</si>
  <si>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</si>
  <si>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</si>
  <si>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</si>
  <si>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</si>
  <si>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</si>
  <si>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</si>
  <si>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</si>
  <si>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</si>
  <si>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</si>
  <si>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</si>
  <si>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</si>
  <si>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</si>
  <si>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</si>
  <si>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</si>
  <si>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</si>
  <si>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</si>
  <si>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</si>
  <si>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</si>
  <si>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</si>
  <si>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</si>
  <si>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</si>
  <si>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</si>
  <si>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</si>
  <si>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</si>
  <si>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</si>
  <si>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</si>
  <si>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</si>
  <si>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</si>
  <si>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</si>
  <si>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</si>
  <si>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</si>
  <si>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</si>
  <si>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</si>
  <si>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</si>
  <si>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</si>
  <si>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</si>
  <si>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</si>
  <si>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</si>
  <si>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</si>
  <si>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</si>
  <si>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</si>
  <si>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</si>
  <si>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</si>
  <si>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</si>
  <si>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</si>
  <si>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</si>
  <si>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</si>
  <si>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</si>
  <si>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</si>
  <si>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</si>
  <si>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</si>
  <si>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</si>
  <si>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</si>
  <si>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</si>
  <si>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</si>
  <si>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</si>
  <si>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</si>
  <si>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</si>
  <si>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</si>
  <si>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</si>
  <si>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</si>
  <si>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</si>
  <si>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</si>
  <si>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</si>
  <si>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</si>
  <si>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</si>
  <si>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</si>
  <si>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</si>
  <si>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</si>
  <si>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</si>
  <si>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</si>
  <si>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</si>
  <si>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</si>
  <si>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</si>
  <si>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</si>
  <si>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</si>
  <si>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</si>
  <si>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</si>
  <si>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</si>
  <si>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</si>
  <si>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</si>
  <si>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</si>
  <si>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</si>
  <si>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</si>
  <si>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</si>
  <si>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</si>
  <si>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</si>
  <si>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</si>
  <si>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</si>
  <si>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</si>
  <si>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</si>
  <si>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</si>
  <si>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</si>
  <si>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</si>
  <si>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</si>
  <si>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</si>
  <si>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</si>
  <si>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</si>
  <si>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</si>
  <si>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</si>
  <si>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</si>
  <si>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</si>
  <si>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</si>
  <si>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</si>
  <si>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</si>
  <si>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</si>
  <si>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</si>
  <si>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</si>
  <si>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</si>
  <si>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</si>
  <si>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</si>
  <si>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</si>
  <si>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</si>
  <si>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</si>
  <si>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</si>
  <si>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</si>
  <si>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</si>
  <si>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</si>
  <si>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</si>
  <si>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</si>
  <si>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</si>
  <si>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</si>
  <si>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</si>
  <si>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</si>
  <si>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</si>
  <si>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</si>
  <si>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</si>
  <si>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</si>
  <si>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</si>
  <si>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</si>
  <si>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</si>
  <si>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</si>
  <si>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</si>
  <si>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</si>
  <si>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</si>
  <si>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</si>
  <si>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</si>
  <si>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</si>
  <si>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</si>
  <si>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</si>
  <si>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</si>
  <si>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</si>
  <si>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</si>
  <si>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</si>
  <si>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</si>
  <si>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</si>
  <si>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</si>
  <si>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</si>
  <si>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</si>
  <si>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</si>
  <si>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</si>
  <si>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</si>
  <si>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</si>
  <si>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</si>
  <si>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</si>
  <si>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</si>
  <si>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</si>
  <si>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</si>
  <si>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</si>
  <si>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</si>
  <si>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</si>
  <si>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</si>
  <si>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</si>
  <si>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</si>
  <si>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</si>
  <si>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</si>
  <si>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</si>
  <si>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</si>
  <si>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</si>
  <si>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</si>
  <si>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</si>
  <si>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</si>
  <si>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</si>
  <si>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</si>
  <si>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</si>
  <si>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</si>
  <si>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</si>
  <si>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</si>
  <si>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</si>
  <si>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</si>
  <si>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</si>
  <si>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</si>
  <si>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</si>
  <si>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</si>
  <si>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</si>
  <si>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</si>
  <si>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</si>
  <si>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</si>
  <si>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</si>
  <si>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</si>
  <si>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</si>
  <si>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</si>
  <si>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</si>
  <si>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</si>
  <si>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</si>
  <si>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</si>
  <si>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</si>
  <si>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</si>
  <si>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</si>
  <si>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</si>
  <si>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</si>
  <si>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</si>
  <si>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</si>
  <si>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</si>
  <si>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</si>
  <si>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</si>
  <si>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</si>
  <si>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</si>
  <si>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</si>
  <si>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</si>
  <si>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</si>
  <si>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</si>
  <si>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</si>
  <si>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</si>
  <si>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</si>
  <si>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</si>
  <si>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</si>
  <si>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</si>
  <si>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</si>
  <si>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</si>
  <si>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</si>
  <si>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</si>
  <si>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</si>
  <si>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</si>
  <si>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</si>
  <si>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</si>
  <si>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</si>
  <si>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</si>
  <si>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</si>
  <si>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</si>
  <si>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</si>
  <si>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</si>
  <si>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</si>
  <si>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</si>
  <si>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</si>
  <si>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</si>
  <si>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</si>
  <si>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</si>
  <si>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</si>
  <si>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</si>
  <si>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</si>
  <si>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</si>
  <si>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</si>
  <si>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</si>
  <si>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</si>
  <si>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</si>
  <si>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</si>
  <si>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</si>
  <si>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</si>
  <si>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</si>
  <si>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</si>
  <si>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</si>
  <si>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</si>
  <si>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</si>
  <si>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</si>
  <si>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</si>
  <si>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</si>
  <si>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</si>
  <si>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</si>
  <si>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</si>
  <si>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</si>
  <si>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</si>
  <si>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</si>
  <si>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</si>
  <si>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</si>
  <si>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</si>
  <si>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</si>
  <si>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</si>
  <si>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</si>
  <si>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</si>
  <si>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</si>
  <si>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</si>
  <si>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</si>
  <si>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</si>
  <si>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</si>
  <si>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</si>
  <si>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</si>
  <si>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</si>
  <si>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</si>
  <si>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</si>
  <si>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</si>
  <si>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</si>
  <si>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</si>
  <si>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</si>
  <si>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</si>
  <si>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</si>
  <si>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</si>
  <si>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</si>
  <si>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</si>
  <si>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</si>
  <si>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</si>
  <si>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</si>
  <si>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</si>
  <si>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</si>
  <si>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</si>
  <si>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</si>
  <si>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</si>
  <si>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</si>
  <si>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</si>
  <si>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</si>
  <si>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</si>
  <si>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</si>
  <si>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</si>
  <si>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</si>
  <si>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</si>
  <si>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</si>
  <si>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</si>
  <si>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</si>
  <si>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</si>
  <si>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</si>
  <si>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</si>
  <si>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</si>
  <si>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</si>
  <si>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</si>
  <si>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</si>
  <si>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</si>
  <si>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</si>
  <si>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</si>
  <si>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</si>
  <si>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</si>
  <si>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</si>
  <si>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</si>
  <si>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</si>
  <si>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</si>
  <si>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</si>
  <si>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</si>
  <si>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</si>
  <si>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</si>
  <si>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</si>
  <si>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</si>
  <si>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</si>
  <si>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</si>
  <si>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</si>
  <si>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</si>
  <si>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</si>
  <si>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</si>
  <si>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</si>
  <si>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</si>
  <si>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</si>
  <si>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</si>
  <si>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</si>
  <si>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</si>
  <si>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</si>
  <si>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</si>
  <si>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</si>
  <si>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</si>
  <si>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</si>
  <si>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</si>
  <si>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</si>
  <si>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</si>
  <si>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</si>
  <si>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</si>
  <si>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</si>
  <si>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</si>
  <si>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</si>
  <si>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</si>
  <si>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</si>
  <si>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</si>
  <si>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</si>
  <si>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</si>
  <si>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</si>
  <si>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</si>
  <si>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</si>
  <si>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</si>
  <si>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</si>
  <si>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</si>
  <si>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</si>
  <si>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</si>
  <si>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</si>
  <si>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</si>
  <si>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</si>
  <si>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</si>
  <si>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</si>
  <si>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</si>
  <si>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</si>
  <si>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</si>
  <si>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</si>
  <si>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</si>
  <si>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</si>
  <si>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</si>
  <si>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</si>
  <si>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</si>
  <si>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</si>
  <si>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</si>
  <si>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</si>
  <si>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</si>
  <si>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</si>
  <si>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</si>
  <si>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</si>
  <si>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</si>
  <si>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</si>
  <si>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</si>
  <si>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</si>
  <si>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</si>
  <si>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</si>
  <si>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</si>
  <si>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</si>
  <si>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</si>
  <si>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</si>
  <si>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</si>
  <si>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</si>
  <si>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</si>
  <si>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</si>
  <si>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</si>
  <si>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</si>
  <si>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</si>
  <si>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</si>
  <si>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</si>
  <si>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</si>
  <si>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</si>
  <si>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</si>
  <si>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</si>
  <si>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</si>
  <si>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</si>
  <si>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</si>
  <si>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</si>
  <si>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</si>
  <si>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</si>
  <si>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</si>
  <si>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</si>
  <si>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</si>
  <si>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</si>
  <si>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</si>
  <si>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</si>
  <si>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</si>
  <si>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</si>
  <si>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</si>
  <si>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</si>
  <si>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</si>
  <si>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</si>
  <si>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</si>
  <si>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</si>
  <si>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</si>
  <si>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</si>
  <si>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</si>
  <si>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</si>
  <si>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</si>
  <si>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</si>
  <si>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</si>
  <si>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</si>
  <si>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</si>
  <si>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</si>
  <si>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</si>
  <si>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</si>
  <si>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</si>
  <si>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</si>
  <si>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</si>
  <si>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</si>
  <si>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</si>
  <si>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</si>
  <si>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</si>
  <si>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</si>
  <si>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</si>
  <si>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</si>
  <si>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</si>
  <si>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</si>
  <si>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</si>
  <si>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</si>
  <si>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</si>
  <si>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</si>
  <si>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</si>
  <si>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</si>
  <si>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</si>
  <si>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</si>
  <si>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</si>
  <si>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</si>
  <si>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</si>
  <si>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</si>
  <si>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</si>
  <si>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</si>
  <si>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</si>
  <si>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</si>
  <si>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</si>
  <si>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</si>
  <si>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</si>
  <si>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</si>
  <si>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</si>
  <si>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</si>
  <si>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</si>
  <si>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</si>
  <si>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</si>
  <si>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</si>
  <si>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</si>
  <si>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</si>
  <si>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</si>
  <si>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</si>
  <si>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</si>
  <si>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</si>
  <si>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</si>
  <si>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</si>
  <si>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</si>
  <si>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</si>
  <si>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</si>
  <si>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</si>
  <si>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</si>
  <si>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</si>
  <si>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</si>
  <si>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</si>
  <si>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</si>
  <si>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</si>
  <si>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</si>
  <si>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</si>
  <si>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</si>
  <si>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</si>
  <si>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</si>
  <si>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</si>
  <si>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</si>
  <si>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</si>
  <si>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</si>
  <si>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</si>
  <si>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</si>
  <si>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</si>
  <si>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</si>
  <si>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</si>
  <si>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</si>
  <si>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</si>
  <si>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</si>
  <si>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</si>
  <si>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</si>
  <si>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</si>
  <si>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</si>
  <si>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</si>
  <si>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</si>
  <si>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</si>
  <si>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</si>
  <si>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</si>
  <si>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</si>
  <si>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</si>
  <si>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</si>
  <si>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</si>
  <si>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</si>
  <si>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</si>
  <si>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</si>
  <si>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</si>
  <si>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</si>
  <si>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</si>
  <si>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</si>
  <si>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</si>
  <si>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</si>
  <si>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</si>
  <si>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</si>
  <si>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</si>
  <si>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</si>
  <si>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</si>
  <si>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</si>
  <si>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</si>
  <si>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</si>
  <si>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</si>
  <si>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</si>
  <si>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</si>
  <si>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</si>
  <si>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</si>
  <si>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</si>
  <si>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</si>
  <si>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</si>
  <si>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</si>
  <si>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</si>
  <si>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</si>
  <si>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</si>
  <si>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</si>
  <si>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</si>
  <si>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</si>
  <si>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</si>
  <si>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</si>
  <si>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</si>
  <si>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</si>
  <si>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</si>
  <si>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</si>
  <si>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</si>
  <si>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</si>
  <si>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</si>
  <si>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</si>
  <si>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</si>
  <si>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</si>
  <si>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</si>
  <si>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</si>
  <si>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</si>
  <si>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</si>
  <si>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</si>
  <si>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</si>
  <si>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</si>
  <si>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</si>
  <si>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</si>
  <si>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</si>
  <si>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</si>
  <si>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</si>
  <si>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</si>
  <si>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</si>
  <si>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</si>
  <si>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</si>
  <si>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</si>
  <si>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</si>
  <si>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</si>
  <si>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</si>
  <si>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</si>
  <si>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</si>
  <si>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</si>
  <si>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</si>
  <si>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</si>
  <si>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</si>
  <si>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</si>
  <si>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</si>
  <si>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</si>
  <si>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</si>
  <si>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</si>
  <si>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</si>
  <si>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</si>
  <si>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</si>
  <si>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</si>
  <si>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</si>
  <si>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</si>
  <si>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</si>
  <si>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</si>
  <si>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</si>
  <si>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</si>
  <si>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</si>
  <si>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</si>
  <si>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</si>
  <si>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</si>
  <si>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</si>
  <si>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</si>
  <si>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</si>
  <si>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</si>
  <si>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</si>
  <si>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</si>
  <si>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</si>
  <si>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</si>
  <si>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</si>
  <si>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</si>
  <si>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</si>
  <si>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</si>
  <si>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</si>
  <si>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</si>
  <si>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</si>
  <si>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</si>
  <si>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</si>
  <si>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</si>
  <si>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</si>
  <si>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</si>
  <si>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</si>
  <si>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</si>
  <si>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</si>
  <si>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</si>
  <si>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</si>
  <si>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</si>
  <si>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</si>
  <si>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</si>
  <si>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</si>
  <si>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</si>
  <si>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</si>
  <si>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</si>
  <si>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</si>
  <si>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</si>
  <si>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</si>
  <si>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</si>
  <si>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</si>
  <si>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</si>
  <si>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</si>
  <si>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</si>
  <si>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</si>
  <si>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</si>
  <si>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</si>
  <si>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</si>
  <si>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</si>
  <si>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</si>
  <si>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</si>
  <si>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</si>
  <si>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</si>
  <si>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</si>
  <si>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</si>
  <si>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</si>
  <si>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</si>
  <si>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</si>
  <si>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</si>
  <si>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</si>
  <si>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</si>
  <si>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</si>
  <si>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</si>
  <si>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</si>
  <si>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</si>
  <si>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</si>
  <si>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</si>
  <si>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</si>
  <si>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</si>
  <si>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</si>
  <si>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</si>
  <si>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</si>
  <si>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</si>
  <si>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</si>
  <si>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</si>
  <si>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</si>
  <si>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</si>
  <si>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</si>
  <si>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</si>
  <si>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</si>
  <si>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</si>
  <si>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</si>
  <si>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</si>
  <si>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</si>
  <si>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</si>
  <si>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</si>
  <si>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</si>
  <si>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</si>
  <si>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</si>
  <si>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</si>
  <si>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</si>
  <si>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</si>
  <si>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</si>
  <si>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</si>
  <si>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</si>
  <si>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</si>
  <si>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</si>
  <si>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</si>
  <si>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</si>
  <si>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</si>
  <si>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</si>
  <si>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</si>
  <si>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</si>
  <si>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</si>
  <si>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</si>
  <si>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</si>
  <si>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</si>
  <si>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</si>
  <si>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</si>
  <si>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</si>
  <si>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</si>
  <si>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</si>
  <si>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</si>
  <si>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</si>
  <si>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</si>
  <si>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</si>
  <si>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</si>
  <si>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</si>
  <si>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</si>
  <si>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</si>
  <si>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</si>
  <si>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</si>
  <si>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</si>
  <si>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</si>
  <si>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</si>
  <si>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</si>
  <si>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</si>
  <si>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</si>
  <si>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</si>
  <si>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</si>
  <si>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</si>
  <si>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</si>
  <si>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</si>
  <si>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</si>
  <si>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</si>
  <si>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</si>
  <si>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</si>
  <si>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</si>
  <si>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</si>
  <si>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</si>
  <si>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</si>
  <si>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</si>
  <si>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</si>
  <si>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</si>
  <si>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</si>
  <si>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</si>
  <si>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</si>
  <si>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</si>
  <si>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</si>
  <si>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</si>
  <si>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</si>
  <si>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</si>
  <si>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</si>
  <si>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</si>
  <si>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</si>
  <si>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</si>
  <si>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</si>
  <si>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</si>
  <si>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</si>
  <si>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</si>
  <si>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</si>
  <si>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</si>
  <si>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</si>
  <si>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</si>
  <si>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</si>
  <si>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</si>
  <si>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</si>
  <si>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</si>
  <si>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</si>
  <si>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</si>
  <si>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</si>
  <si>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</si>
  <si>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</si>
  <si>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</si>
  <si>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</si>
  <si>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</si>
  <si>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</si>
  <si>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</si>
  <si>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</si>
  <si>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</si>
  <si>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</si>
  <si>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</si>
  <si>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</si>
  <si>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</si>
  <si>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</si>
  <si>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</si>
  <si>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</si>
  <si>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</si>
  <si>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</si>
  <si>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</si>
  <si>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</si>
  <si>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</si>
  <si>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</si>
  <si>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</si>
  <si>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</si>
  <si>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</si>
  <si>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</si>
  <si>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</si>
  <si>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</si>
  <si>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</si>
  <si>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</si>
  <si>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</si>
  <si>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</si>
  <si>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</si>
  <si>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</si>
  <si>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</si>
  <si>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</si>
  <si>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</si>
  <si>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</si>
  <si>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</si>
  <si>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</si>
  <si>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</si>
  <si>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</si>
  <si>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</si>
  <si>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</si>
  <si>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</si>
  <si>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</si>
  <si>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</si>
  <si>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</si>
  <si>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</si>
  <si>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</si>
  <si>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</si>
  <si>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</si>
  <si>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</si>
  <si>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</si>
  <si>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</si>
  <si>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</si>
  <si>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</si>
  <si>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</si>
  <si>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</si>
  <si>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</si>
  <si>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</si>
  <si>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</si>
  <si>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</si>
  <si>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</si>
  <si>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</si>
  <si>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</si>
  <si>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</si>
  <si>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</si>
  <si>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</si>
  <si>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</si>
  <si>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</si>
  <si>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</si>
  <si>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</si>
  <si>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</si>
  <si>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</si>
  <si>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</si>
  <si>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</si>
  <si>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</si>
  <si>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</si>
  <si>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</si>
  <si>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</si>
  <si>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</si>
  <si>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</si>
  <si>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</si>
  <si>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</si>
  <si>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</si>
  <si>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</si>
  <si>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</si>
  <si>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</si>
  <si>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</si>
  <si>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</si>
  <si>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</si>
  <si>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</si>
  <si>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</si>
  <si>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</si>
  <si>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</si>
  <si>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</si>
  <si>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</si>
  <si>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</si>
  <si>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</si>
  <si>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</si>
  <si>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</si>
  <si>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</si>
  <si>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</si>
  <si>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</si>
  <si>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</si>
  <si>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</si>
  <si>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</si>
  <si>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</si>
  <si>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</si>
  <si>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</si>
  <si>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</si>
  <si>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</si>
  <si>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</si>
  <si>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</si>
  <si>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</si>
  <si>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</si>
  <si>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</si>
  <si>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</si>
  <si>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</si>
  <si>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</si>
  <si>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</si>
  <si>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</si>
  <si>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</si>
  <si>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</si>
  <si>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</si>
  <si>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</si>
  <si>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</si>
  <si>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</si>
  <si>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</si>
  <si>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</si>
  <si>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</si>
  <si>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</si>
  <si>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</si>
  <si>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</si>
  <si>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</si>
  <si>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</si>
  <si>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</si>
  <si>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</si>
  <si>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</si>
  <si>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</si>
  <si>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</si>
  <si>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</si>
  <si>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</si>
  <si>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</si>
  <si>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</si>
  <si>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</si>
  <si>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</si>
  <si>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</si>
  <si>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</si>
  <si>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</si>
  <si>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</si>
  <si>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</si>
  <si>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</si>
  <si>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</si>
  <si>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</si>
  <si>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</si>
  <si>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</si>
  <si>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</si>
  <si>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</si>
  <si>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</si>
  <si>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</si>
  <si>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</si>
  <si>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</si>
  <si>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</si>
  <si>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</si>
  <si>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</si>
  <si>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</si>
  <si>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</si>
  <si>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</si>
  <si>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</si>
  <si>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</si>
  <si>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</si>
  <si>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</si>
  <si>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</si>
  <si>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</si>
  <si>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</si>
  <si>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</si>
  <si>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</si>
  <si>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</si>
  <si>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</si>
  <si>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</si>
  <si>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</si>
  <si>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</si>
  <si>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</si>
  <si>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</si>
  <si>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</si>
  <si>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</si>
  <si>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</si>
  <si>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</si>
  <si>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</si>
  <si>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</si>
  <si>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</si>
  <si>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</si>
  <si>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</si>
  <si>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</si>
  <si>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</si>
  <si>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</si>
  <si>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</si>
  <si>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</si>
  <si>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</si>
  <si>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</si>
  <si>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</si>
  <si>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</si>
  <si>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</si>
  <si>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</si>
  <si>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</si>
  <si>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</si>
  <si>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</si>
  <si>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</si>
  <si>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</si>
  <si>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</si>
  <si>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</si>
  <si>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</si>
  <si>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</si>
  <si>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</si>
  <si>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</si>
  <si>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</si>
  <si>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</si>
  <si>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</si>
  <si>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</si>
  <si>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</si>
  <si>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</si>
  <si>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</si>
  <si>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</si>
  <si>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</si>
  <si>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</si>
  <si>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</si>
  <si>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</si>
  <si>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</si>
  <si>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</si>
  <si>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</si>
  <si>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</si>
  <si>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</si>
  <si>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</si>
  <si>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</si>
  <si>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</si>
  <si>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</si>
  <si>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</si>
  <si>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</si>
  <si>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</si>
  <si>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</si>
  <si>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</si>
  <si>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</si>
  <si>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</si>
  <si>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</si>
  <si>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</si>
  <si>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</si>
  <si>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</si>
  <si>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</si>
  <si>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</si>
  <si>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</si>
  <si>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</si>
  <si>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</si>
  <si>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</si>
  <si>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</si>
  <si>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</si>
  <si>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</si>
  <si>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</si>
  <si>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</si>
  <si>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</si>
  <si>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</si>
  <si>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</si>
  <si>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</si>
  <si>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</si>
  <si>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</si>
  <si>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</si>
  <si>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</si>
  <si>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</si>
  <si>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</si>
  <si>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</si>
  <si>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</si>
  <si>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</si>
  <si>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</si>
  <si>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</si>
  <si>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</si>
  <si>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</si>
  <si>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</si>
  <si>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</si>
  <si>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</si>
  <si>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</si>
  <si>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</si>
  <si>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</si>
  <si>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</si>
  <si>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</si>
  <si>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</si>
  <si>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</si>
  <si>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</si>
  <si>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</si>
  <si>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</si>
  <si>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</si>
  <si>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</si>
  <si>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</si>
  <si>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</si>
  <si>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</si>
  <si>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</si>
  <si>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</si>
  <si>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</si>
  <si>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</si>
  <si>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</si>
  <si>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</si>
  <si>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</si>
  <si>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</si>
  <si>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</si>
  <si>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</si>
  <si>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</si>
  <si>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</si>
  <si>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</si>
  <si>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</si>
  <si>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</si>
  <si>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</si>
  <si>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</si>
  <si>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</si>
  <si>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</si>
  <si>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</si>
  <si>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</si>
  <si>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</si>
  <si>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</si>
  <si>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</si>
  <si>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</si>
  <si>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</si>
  <si>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</si>
  <si>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</si>
  <si>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</si>
  <si>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</si>
  <si>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</si>
  <si>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</si>
  <si>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</si>
  <si>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</si>
  <si>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</si>
  <si>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</si>
  <si>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</si>
  <si>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</si>
  <si>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</si>
  <si>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</si>
  <si>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</si>
  <si>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</si>
  <si>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</si>
  <si>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</si>
  <si>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</si>
  <si>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</si>
  <si>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</si>
  <si>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</si>
  <si>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</si>
  <si>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</si>
  <si>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</si>
  <si>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</si>
  <si>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</si>
  <si>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</si>
  <si>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</si>
  <si>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</si>
  <si>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</si>
  <si>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</si>
  <si>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</si>
  <si>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</si>
  <si>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</si>
  <si>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</si>
  <si>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</si>
  <si>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</si>
  <si>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</si>
  <si>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</si>
  <si>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</si>
  <si>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</si>
  <si>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</si>
  <si>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</si>
  <si>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</si>
  <si>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</si>
  <si>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</si>
  <si>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</si>
  <si>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</si>
  <si>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</si>
  <si>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</si>
  <si>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</si>
  <si>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</si>
  <si>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</si>
  <si>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</si>
  <si>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</si>
  <si>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</si>
  <si>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</si>
  <si>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</si>
  <si>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</si>
  <si>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</si>
  <si>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</si>
  <si>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</si>
  <si>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</si>
  <si>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</si>
  <si>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</si>
  <si>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</si>
  <si>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</si>
  <si>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</si>
  <si>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</si>
  <si>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</si>
  <si>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</si>
  <si>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</si>
  <si>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</si>
  <si>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</si>
  <si>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</si>
  <si>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</si>
  <si>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</si>
  <si>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</si>
  <si>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</si>
  <si>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</si>
  <si>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</si>
  <si>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</si>
  <si>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</si>
  <si>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</si>
  <si>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</si>
  <si>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</si>
  <si>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</si>
  <si>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</si>
  <si>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</si>
  <si>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</si>
  <si>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</si>
  <si>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</si>
  <si>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</si>
  <si>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</si>
  <si>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</si>
  <si>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</si>
  <si>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</si>
  <si>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</si>
  <si>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</si>
  <si>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</si>
  <si>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</si>
  <si>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</si>
  <si>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</si>
  <si>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</si>
  <si>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</si>
  <si>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</si>
  <si>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</si>
  <si>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</si>
  <si>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</si>
  <si>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</si>
  <si>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</si>
  <si>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</si>
  <si>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</si>
  <si>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</si>
  <si>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</si>
  <si>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</si>
  <si>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</si>
  <si>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</si>
  <si>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</si>
  <si>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</si>
  <si>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</si>
  <si>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</si>
  <si>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</si>
  <si>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</si>
  <si>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</si>
  <si>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</si>
  <si>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</si>
  <si>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</si>
  <si>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</si>
  <si>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</si>
  <si>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</si>
  <si>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</si>
  <si>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</si>
  <si>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</si>
  <si>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</si>
  <si>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</si>
  <si>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</si>
  <si>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</si>
  <si>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</si>
  <si>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</si>
  <si>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</si>
  <si>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</si>
  <si>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</si>
  <si>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</si>
  <si>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</si>
  <si>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</si>
  <si>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</si>
  <si>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</si>
  <si>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</si>
  <si>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</si>
  <si>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</si>
  <si>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</si>
  <si>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</si>
  <si>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</si>
  <si>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</si>
  <si>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</si>
  <si>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</si>
  <si>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</si>
  <si>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</si>
  <si>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</si>
  <si>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</si>
  <si>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</si>
  <si>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</si>
  <si>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</si>
  <si>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</si>
  <si>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</si>
  <si>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</si>
  <si>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</si>
  <si>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</si>
  <si>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</si>
  <si>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</si>
  <si>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</si>
  <si>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</si>
  <si>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</si>
  <si>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</si>
  <si>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</si>
  <si>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</si>
  <si>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</si>
  <si>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</si>
  <si>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</si>
  <si>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</si>
  <si>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</si>
  <si>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</si>
  <si>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</si>
  <si>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</si>
  <si>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</si>
  <si>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</si>
  <si>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</si>
  <si>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</si>
  <si>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</si>
  <si>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</si>
  <si>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</si>
  <si>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</si>
  <si>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</si>
  <si>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</si>
  <si>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</si>
  <si>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</si>
  <si>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</si>
  <si>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</si>
  <si>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</si>
  <si>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</si>
  <si>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</si>
  <si>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</si>
  <si>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</si>
  <si>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</si>
  <si>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</si>
  <si>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</si>
  <si>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</si>
  <si>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</si>
  <si>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</si>
  <si>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</si>
  <si>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</si>
  <si>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</si>
  <si>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</si>
  <si>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</si>
  <si>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</si>
  <si>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</si>
  <si>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</si>
  <si>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</si>
  <si>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</si>
  <si>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</si>
  <si>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</si>
  <si>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</si>
  <si>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</si>
  <si>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</si>
  <si>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</si>
  <si>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</si>
  <si>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</si>
  <si>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</si>
  <si>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</si>
  <si>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</si>
  <si>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</si>
  <si>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</si>
  <si>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</si>
  <si>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</si>
  <si>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</si>
  <si>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</si>
  <si>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</si>
  <si>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</si>
  <si>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</si>
  <si>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</si>
  <si>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</si>
  <si>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</si>
  <si>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</si>
  <si>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</si>
  <si>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</si>
  <si>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</si>
  <si>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</si>
  <si>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</si>
  <si>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</si>
  <si>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</si>
  <si>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</si>
  <si>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</si>
  <si>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</si>
  <si>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</si>
  <si>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</si>
  <si>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</si>
  <si>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</si>
  <si>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</si>
  <si>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</si>
  <si>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</si>
  <si>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</si>
  <si>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</si>
  <si>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</si>
  <si>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</si>
  <si>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</si>
  <si>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</si>
  <si>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</si>
  <si>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</si>
  <si>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</si>
  <si>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</si>
  <si>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</si>
  <si>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</si>
  <si>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</si>
  <si>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</si>
  <si>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</si>
  <si>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</si>
  <si>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</si>
  <si>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</si>
  <si>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</si>
  <si>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</si>
  <si>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</si>
  <si>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</si>
  <si>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</si>
  <si>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</si>
  <si>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</si>
  <si>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</si>
  <si>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</si>
  <si>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</si>
  <si>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</si>
  <si>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</si>
  <si>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</si>
  <si>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</si>
  <si>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</si>
  <si>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</si>
  <si>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</si>
  <si>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</si>
  <si>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</si>
  <si>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</si>
  <si>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</si>
  <si>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</si>
  <si>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</si>
  <si>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</si>
  <si>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</si>
  <si>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</si>
  <si>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</si>
  <si>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</si>
  <si>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</si>
  <si>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</si>
  <si>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</si>
  <si>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</si>
  <si>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</si>
  <si>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</si>
  <si>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</si>
  <si>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</si>
  <si>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</si>
  <si>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</si>
  <si>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</si>
  <si>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</si>
  <si>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</si>
  <si>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</si>
  <si>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</si>
  <si>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</si>
  <si>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</si>
  <si>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</si>
  <si>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</si>
  <si>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</si>
  <si>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</si>
  <si>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</si>
  <si>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</si>
  <si>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</si>
  <si>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</si>
  <si>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</si>
  <si>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</si>
  <si>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</si>
  <si>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</si>
  <si>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</si>
  <si>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</si>
  <si>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</si>
  <si>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</si>
  <si>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</si>
  <si>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</si>
  <si>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</si>
  <si>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</si>
  <si>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</si>
  <si>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</si>
  <si>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</si>
  <si>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</si>
  <si>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</si>
  <si>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</si>
  <si>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</si>
  <si>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</si>
  <si>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</si>
  <si>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</si>
  <si>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</si>
  <si>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</si>
  <si>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</si>
  <si>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</si>
  <si>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</si>
  <si>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</si>
  <si>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</si>
  <si>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</si>
  <si>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</si>
  <si>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</si>
  <si>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</si>
  <si>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</si>
  <si>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</si>
  <si>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</si>
  <si>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</si>
  <si>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</si>
  <si>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</si>
  <si>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</si>
  <si>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</si>
  <si>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</si>
  <si>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</si>
  <si>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</si>
  <si>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</si>
  <si>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</si>
  <si>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</si>
  <si>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</si>
  <si>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</si>
  <si>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</si>
  <si>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</si>
  <si>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</si>
  <si>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</si>
  <si>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</si>
  <si>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</si>
  <si>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</si>
  <si>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</si>
  <si>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</si>
  <si>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</si>
  <si>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</si>
  <si>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</si>
  <si>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</si>
  <si>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</si>
  <si>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</si>
  <si>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</si>
  <si>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</si>
  <si>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</si>
  <si>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</si>
  <si>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</si>
  <si>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</si>
  <si>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</si>
  <si>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</si>
  <si>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</si>
  <si>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</si>
  <si>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</si>
  <si>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</si>
  <si>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</si>
  <si>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</si>
  <si>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</si>
  <si>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</si>
  <si>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</si>
  <si>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</si>
  <si>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</si>
  <si>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</si>
  <si>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</si>
  <si>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</si>
  <si>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</si>
  <si>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</si>
  <si>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</si>
  <si>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</si>
  <si>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</si>
  <si>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</si>
  <si>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</si>
  <si>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</si>
  <si>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</si>
  <si>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</si>
  <si>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</si>
  <si>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</si>
  <si>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</si>
  <si>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</si>
  <si>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</si>
  <si>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</si>
  <si>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</si>
  <si>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</si>
  <si>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</si>
  <si>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</si>
  <si>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</si>
  <si>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</si>
  <si>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</si>
  <si>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</si>
  <si>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</si>
  <si>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</si>
  <si>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</si>
  <si>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</si>
  <si>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</si>
  <si>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</si>
  <si>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</si>
  <si>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</si>
  <si>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</si>
  <si>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</si>
  <si>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</si>
  <si>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</si>
  <si>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</si>
  <si>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</si>
  <si>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</si>
  <si>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</si>
  <si>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</si>
  <si>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</si>
  <si>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</si>
  <si>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</si>
  <si>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</si>
  <si>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</si>
  <si>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</si>
  <si>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</si>
  <si>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</si>
  <si>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</si>
  <si>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</si>
  <si>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</si>
  <si>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</si>
  <si>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</si>
  <si>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</si>
  <si>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</si>
  <si>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</si>
  <si>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</si>
  <si>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</si>
  <si>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</si>
  <si>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</si>
  <si>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</si>
  <si>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</si>
  <si>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</si>
  <si>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</si>
  <si>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</si>
  <si>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</si>
  <si>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</si>
  <si>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</si>
  <si>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</si>
  <si>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</si>
  <si>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</si>
  <si>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</si>
  <si>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</si>
  <si>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</si>
  <si>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</si>
  <si>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</si>
  <si>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</si>
  <si>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</si>
  <si>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</si>
  <si>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</si>
  <si>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</si>
  <si>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</si>
  <si>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</si>
  <si>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</si>
  <si>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</si>
  <si>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</si>
  <si>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</si>
  <si>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</si>
  <si>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</si>
  <si>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</si>
  <si>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</si>
  <si>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</si>
  <si>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</si>
  <si>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</si>
  <si>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</si>
  <si>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</si>
  <si>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</si>
  <si>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</si>
  <si>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</si>
  <si>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</si>
  <si>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</si>
  <si>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</si>
  <si>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</si>
  <si>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</si>
  <si>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</si>
  <si>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</si>
  <si>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</si>
  <si>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</si>
  <si>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</si>
  <si>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</si>
  <si>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</si>
  <si>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</si>
  <si>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</si>
  <si>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</si>
  <si>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</si>
  <si>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</si>
  <si>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</si>
  <si>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</si>
  <si>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</si>
  <si>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</si>
  <si>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</si>
  <si>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</si>
  <si>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</si>
  <si>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</si>
  <si>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</si>
  <si>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</si>
  <si>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</si>
  <si>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</si>
  <si>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</si>
  <si>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</si>
  <si>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</si>
  <si>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</si>
  <si>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</si>
  <si>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</si>
  <si>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</si>
  <si>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</si>
  <si>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</si>
  <si>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</si>
  <si>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</si>
  <si>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</si>
  <si>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</si>
  <si>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</si>
  <si>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</si>
  <si>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</si>
  <si>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</si>
  <si>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</si>
  <si>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</si>
  <si>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</si>
  <si>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</si>
  <si>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</si>
  <si>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</si>
  <si>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</si>
  <si>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</si>
  <si>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</si>
  <si>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</si>
  <si>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</si>
  <si>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</si>
  <si>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</si>
  <si>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</si>
  <si>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</si>
  <si>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</si>
  <si>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</si>
  <si>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</si>
  <si>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</si>
  <si>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</si>
  <si>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</si>
  <si>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</si>
  <si>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</si>
  <si>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</si>
  <si>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</si>
  <si>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</si>
  <si>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</si>
  <si>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</si>
  <si>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</si>
  <si>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</si>
  <si>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</si>
  <si>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</si>
  <si>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</si>
  <si>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</si>
  <si>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</si>
  <si>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</si>
  <si>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</si>
  <si>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</si>
  <si>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</si>
  <si>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</si>
  <si>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</si>
  <si>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</si>
  <si>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</si>
  <si>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</si>
  <si>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</si>
  <si>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</si>
  <si>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</si>
  <si>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</si>
  <si>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</si>
  <si>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</si>
  <si>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</si>
  <si>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</si>
  <si>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</si>
  <si>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</si>
  <si>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</si>
  <si>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</si>
  <si>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</si>
  <si>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</si>
  <si>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</si>
  <si>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</si>
  <si>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</si>
  <si>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</si>
  <si>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</si>
  <si>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</si>
  <si>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</si>
  <si>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</si>
  <si>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</si>
  <si>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</si>
  <si>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</si>
  <si>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</si>
  <si>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</si>
  <si>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</si>
  <si>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</si>
  <si>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</si>
  <si>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</si>
  <si>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</si>
  <si>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</si>
  <si>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</si>
  <si>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</si>
  <si>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</si>
  <si>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</si>
  <si>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</si>
  <si>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</si>
  <si>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</si>
  <si>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</si>
  <si>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</si>
  <si>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</si>
  <si>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</si>
  <si>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</si>
  <si>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</si>
  <si>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</si>
  <si>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</si>
  <si>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</si>
  <si>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</si>
  <si>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</si>
  <si>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</si>
  <si>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</si>
  <si>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</si>
  <si>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</si>
  <si>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</si>
  <si>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</si>
  <si>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</si>
  <si>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</si>
  <si>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</si>
  <si>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</si>
  <si>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</si>
  <si>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</si>
  <si>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</si>
  <si>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</si>
  <si>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</si>
  <si>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</si>
  <si>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</si>
  <si>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</si>
  <si>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</si>
  <si>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</si>
  <si>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</si>
  <si>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</si>
  <si>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</si>
  <si>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</si>
  <si>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</si>
  <si>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</si>
  <si>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</si>
  <si>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</si>
  <si>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</si>
  <si>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</si>
  <si>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</si>
  <si>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</si>
  <si>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</si>
  <si>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</si>
  <si>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</si>
  <si>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</si>
  <si>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</si>
  <si>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</si>
  <si>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</si>
  <si>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</si>
  <si>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</si>
  <si>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</si>
  <si>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</si>
  <si>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</si>
  <si>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</si>
  <si>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</si>
  <si>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</si>
  <si>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</si>
  <si>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</si>
  <si>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</si>
  <si>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</si>
  <si>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</si>
  <si>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</si>
  <si>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</si>
  <si>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</si>
  <si>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</si>
  <si>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</si>
  <si>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</si>
  <si>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</si>
  <si>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</si>
  <si>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</si>
  <si>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</si>
  <si>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</si>
  <si>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</si>
  <si>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</si>
  <si>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</si>
  <si>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</si>
  <si>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</si>
  <si>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</si>
  <si>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</si>
  <si>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</si>
  <si>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</si>
  <si>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</si>
  <si>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</si>
  <si>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</si>
  <si>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</si>
  <si>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</si>
  <si>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</si>
  <si>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</si>
  <si>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</si>
  <si>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</si>
  <si>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</si>
  <si>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</si>
  <si>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</si>
  <si>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</si>
  <si>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</si>
  <si>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</si>
  <si>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</si>
  <si>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</si>
  <si>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</si>
  <si>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</si>
  <si>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</si>
  <si>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</si>
  <si>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</si>
  <si>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</si>
  <si>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</si>
  <si>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</si>
  <si>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</si>
  <si>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</si>
  <si>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</si>
  <si>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</si>
  <si>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</si>
  <si>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</si>
  <si>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</si>
  <si>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</si>
  <si>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</si>
  <si>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</si>
  <si>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</si>
  <si>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</si>
  <si>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</si>
  <si>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</si>
  <si>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</si>
  <si>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</si>
  <si>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</si>
  <si>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</si>
  <si>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</si>
  <si>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</si>
  <si>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</si>
  <si>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</si>
  <si>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</si>
  <si>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</si>
  <si>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</si>
  <si>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</si>
  <si>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</si>
  <si>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</si>
  <si>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</si>
  <si>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</si>
  <si>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</si>
  <si>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</si>
  <si>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</si>
  <si>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</si>
  <si>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</si>
  <si>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</si>
  <si>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</si>
  <si>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</si>
  <si>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</si>
  <si>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</si>
  <si>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</si>
  <si>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</si>
  <si>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</si>
  <si>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</si>
  <si>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</si>
  <si>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</si>
  <si>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</si>
  <si>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</si>
  <si>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</si>
  <si>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</si>
  <si>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</si>
  <si>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</si>
  <si>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</si>
  <si>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</si>
  <si>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</si>
  <si>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</si>
  <si>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</si>
  <si>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</si>
  <si>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</si>
  <si>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</si>
  <si>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</si>
  <si>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</si>
  <si>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</si>
  <si>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</si>
  <si>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</si>
  <si>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</si>
  <si>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</si>
  <si>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</si>
  <si>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</si>
  <si>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</si>
  <si>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</si>
  <si>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</si>
  <si>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</si>
  <si>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</si>
  <si>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</si>
  <si>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</si>
  <si>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</si>
  <si>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</si>
  <si>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</si>
  <si>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</si>
  <si>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</si>
  <si>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</si>
  <si>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</si>
  <si>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</si>
  <si>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</si>
  <si>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</si>
  <si>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</si>
  <si>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</si>
  <si>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</si>
  <si>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</si>
  <si>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</si>
  <si>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</si>
  <si>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</si>
  <si>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</si>
  <si>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</si>
  <si>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</si>
  <si>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</si>
  <si>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</si>
  <si>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</si>
  <si>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</si>
  <si>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</si>
  <si>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</si>
  <si>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</si>
  <si>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</si>
  <si>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</si>
  <si>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</si>
  <si>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</si>
  <si>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</si>
  <si>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</si>
  <si>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</si>
  <si>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</si>
  <si>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</si>
  <si>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</si>
  <si>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</si>
  <si>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</si>
  <si>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</si>
  <si>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</si>
  <si>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</si>
  <si>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</si>
  <si>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</si>
  <si>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</si>
  <si>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</si>
  <si>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</si>
  <si>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</si>
  <si>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</si>
  <si>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</si>
  <si>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</si>
  <si>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</si>
  <si>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</si>
  <si>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</si>
  <si>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</si>
  <si>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</si>
  <si>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</si>
  <si>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</si>
  <si>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</si>
  <si>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</si>
  <si>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</si>
  <si>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</si>
  <si>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</si>
  <si>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</si>
  <si>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</si>
  <si>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</si>
  <si>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</si>
  <si>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</si>
  <si>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</si>
  <si>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</si>
  <si>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</si>
  <si>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</si>
  <si>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</si>
  <si>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</si>
  <si>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</si>
  <si>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</si>
  <si>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</si>
  <si>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</si>
  <si>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</si>
  <si>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</si>
  <si>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</si>
  <si>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</si>
  <si>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</si>
  <si>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</si>
  <si>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</si>
  <si>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</si>
  <si>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</si>
  <si>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</si>
  <si>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</si>
  <si>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</si>
  <si>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</si>
  <si>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</si>
  <si>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</si>
  <si>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</si>
  <si>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</si>
  <si>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</si>
  <si>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</si>
  <si>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</si>
  <si>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</si>
  <si>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</si>
  <si>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</si>
  <si>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</si>
  <si>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</si>
  <si>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</si>
  <si>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</si>
  <si>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</si>
  <si>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</si>
  <si>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</si>
  <si>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</si>
  <si>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</si>
  <si>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</si>
  <si>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</si>
  <si>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</si>
  <si>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</si>
  <si>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</si>
  <si>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</si>
  <si>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</si>
  <si>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</si>
  <si>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</si>
  <si>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</si>
  <si>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</si>
  <si>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</si>
  <si>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</si>
  <si>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</si>
  <si>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</si>
  <si>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</si>
  <si>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</si>
  <si>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</si>
  <si>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</si>
  <si>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</si>
  <si>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</si>
  <si>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</si>
  <si>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</si>
  <si>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</si>
  <si>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</si>
  <si>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</si>
  <si>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</si>
  <si>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</si>
  <si>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</si>
  <si>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</si>
  <si>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</si>
  <si>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</si>
  <si>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</si>
  <si>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</si>
  <si>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</si>
  <si>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</si>
  <si>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</si>
  <si>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</si>
  <si>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</si>
  <si>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</si>
  <si>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</si>
  <si>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</si>
  <si>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</si>
  <si>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</si>
  <si>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</si>
  <si>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</si>
  <si>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</si>
  <si>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</si>
  <si>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</si>
  <si>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</si>
  <si>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</si>
  <si>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</si>
  <si>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</si>
  <si>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</si>
  <si>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</si>
  <si>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</si>
  <si>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</si>
  <si>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</si>
  <si>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</si>
  <si>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</si>
  <si>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</si>
  <si>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</si>
  <si>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</si>
  <si>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</si>
  <si>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</si>
  <si>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</si>
  <si>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</si>
  <si>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</si>
  <si>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</si>
  <si>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</si>
  <si>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</si>
  <si>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</si>
  <si>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</si>
  <si>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</si>
  <si>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</si>
  <si>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</si>
  <si>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</si>
  <si>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</si>
  <si>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</si>
  <si>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</si>
  <si>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</si>
  <si>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</si>
  <si>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</si>
  <si>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</si>
  <si>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</si>
  <si>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</si>
  <si>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</si>
  <si>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</si>
  <si>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</si>
  <si>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</si>
  <si>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</si>
  <si>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</si>
  <si>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</si>
  <si>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</si>
  <si>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</si>
  <si>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</si>
  <si>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</si>
  <si>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</si>
  <si>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</si>
  <si>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</si>
  <si>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</si>
  <si>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</si>
  <si>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</si>
  <si>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</si>
  <si>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</si>
  <si>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</si>
  <si>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</si>
  <si>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</si>
  <si>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</si>
  <si>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</si>
  <si>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</si>
  <si>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</si>
  <si>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</si>
  <si>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</si>
  <si>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</si>
  <si>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</si>
  <si>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</si>
  <si>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</si>
  <si>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</si>
  <si>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</si>
  <si>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</si>
  <si>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</si>
  <si>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</si>
  <si>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</si>
  <si>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</si>
  <si>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</si>
  <si>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</si>
  <si>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</si>
  <si>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</si>
  <si>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</si>
  <si>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</si>
  <si>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</si>
  <si>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</si>
  <si>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</si>
  <si>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</si>
  <si>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</si>
  <si>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</si>
  <si>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</si>
  <si>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</si>
  <si>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</si>
  <si>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</si>
  <si>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</si>
  <si>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</si>
  <si>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</si>
  <si>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</si>
  <si>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</si>
  <si>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</si>
  <si>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</si>
  <si>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</si>
  <si>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</si>
  <si>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</si>
  <si>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</si>
  <si>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</si>
  <si>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</si>
  <si>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</si>
  <si>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</si>
  <si>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</si>
  <si>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</si>
  <si>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</si>
  <si>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</si>
  <si>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</si>
  <si>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</si>
  <si>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</si>
  <si>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</si>
  <si>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</si>
  <si>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</si>
  <si>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</si>
  <si>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</si>
  <si>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</si>
  <si>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</si>
  <si>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</si>
  <si>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</si>
  <si>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</si>
  <si>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</si>
  <si>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</si>
  <si>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</si>
  <si>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</si>
  <si>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</si>
  <si>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</si>
  <si>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</si>
  <si>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</si>
  <si>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</si>
  <si>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</si>
  <si>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</si>
  <si>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</si>
  <si>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</si>
  <si>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</si>
  <si>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</si>
  <si>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</si>
  <si>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</si>
  <si>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</si>
  <si>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</si>
  <si>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</si>
  <si>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</si>
  <si>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</si>
  <si>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</si>
  <si>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</si>
  <si>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</si>
  <si>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</si>
  <si>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</si>
  <si>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</si>
  <si>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</si>
  <si>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</si>
  <si>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</si>
  <si>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</si>
  <si>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</si>
  <si>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</si>
  <si>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</si>
  <si>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</si>
  <si>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</si>
  <si>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</si>
  <si>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</si>
  <si>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</si>
  <si>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</si>
  <si>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</si>
  <si>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</si>
  <si>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</si>
  <si>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</si>
  <si>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</si>
  <si>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</si>
  <si>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</si>
  <si>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</si>
  <si>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</si>
  <si>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</si>
  <si>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</si>
  <si>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</si>
  <si>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</si>
  <si>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</si>
  <si>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</si>
  <si>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</si>
  <si>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</si>
  <si>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</si>
  <si>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</si>
  <si>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</si>
  <si>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</si>
  <si>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</si>
  <si>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</si>
  <si>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</si>
  <si>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</si>
  <si>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</si>
  <si>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</si>
  <si>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</si>
  <si>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</si>
  <si>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</si>
  <si>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</si>
  <si>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</si>
  <si>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</si>
  <si>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</si>
  <si>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</si>
  <si>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</si>
  <si>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</si>
  <si>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</si>
  <si>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</si>
  <si>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</si>
  <si>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</si>
  <si>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</si>
  <si>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</si>
  <si>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</si>
  <si>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</si>
  <si>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</si>
  <si>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</si>
  <si>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</si>
  <si>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</si>
  <si>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</si>
  <si>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</si>
  <si>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</si>
  <si>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</si>
  <si>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</si>
  <si>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</si>
  <si>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</si>
  <si>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</si>
  <si>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</si>
  <si>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</si>
  <si>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</si>
  <si>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</si>
  <si>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</si>
  <si>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</si>
  <si>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</si>
  <si>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</si>
  <si>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</si>
  <si>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</si>
  <si>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</si>
  <si>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</si>
  <si>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</si>
  <si>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</si>
  <si>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</si>
  <si>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</si>
  <si>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</si>
  <si>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</si>
  <si>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</si>
  <si>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</si>
  <si>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</si>
  <si>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</si>
  <si>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</si>
  <si>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</si>
  <si>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</si>
  <si>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</si>
  <si>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</si>
  <si>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</si>
  <si>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</si>
  <si>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</si>
  <si>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</si>
  <si>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</si>
  <si>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</si>
  <si>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</si>
  <si>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</si>
  <si>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</si>
  <si>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</si>
  <si>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</si>
  <si>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</si>
  <si>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</si>
  <si>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</si>
  <si>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</si>
  <si>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</si>
  <si>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</si>
  <si>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</si>
  <si>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</si>
  <si>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</si>
  <si>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</si>
  <si>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</si>
  <si>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</si>
  <si>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</si>
  <si>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</si>
  <si>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</si>
  <si>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</si>
  <si>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</si>
  <si>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</si>
  <si>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</si>
  <si>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</si>
  <si>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</si>
  <si>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</si>
  <si>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</si>
  <si>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</si>
  <si>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</si>
  <si>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</si>
  <si>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</si>
  <si>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</si>
  <si>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</si>
  <si>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</si>
  <si>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</si>
  <si>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</si>
  <si>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</si>
  <si>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</si>
  <si>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</si>
  <si>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</si>
  <si>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</si>
  <si>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</si>
  <si>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</si>
  <si>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</si>
  <si>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</si>
  <si>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</si>
  <si>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</si>
  <si>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</si>
  <si>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</si>
  <si>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</si>
  <si>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</si>
  <si>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</si>
  <si>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</si>
  <si>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</si>
  <si>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</si>
  <si>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</si>
  <si>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</si>
  <si>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</si>
  <si>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</si>
  <si>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</si>
  <si>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</si>
  <si>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</si>
  <si>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</si>
  <si>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</si>
  <si>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</si>
  <si>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</si>
  <si>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</si>
  <si>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</si>
  <si>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</si>
  <si>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</si>
  <si>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</si>
  <si>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</si>
  <si>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</si>
  <si>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</si>
  <si>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</si>
  <si>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</si>
  <si>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</si>
  <si>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</si>
  <si>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</si>
  <si>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</si>
  <si>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</si>
  <si>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</si>
  <si>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</si>
  <si>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</si>
  <si>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</si>
  <si>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</si>
  <si>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</si>
  <si>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</si>
  <si>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</si>
  <si>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</si>
  <si>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</si>
  <si>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</si>
  <si>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</si>
  <si>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</si>
  <si>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</si>
  <si>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</si>
  <si>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</si>
  <si>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</si>
  <si>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</si>
  <si>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</si>
  <si>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</si>
  <si>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</si>
  <si>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</si>
  <si>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</si>
  <si>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</si>
  <si>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</si>
  <si>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</si>
  <si>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</si>
  <si>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</si>
  <si>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</si>
  <si>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</si>
  <si>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</si>
  <si>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</si>
  <si>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</si>
  <si>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</si>
  <si>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</si>
  <si>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</si>
  <si>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</si>
  <si>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</si>
  <si>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</si>
  <si>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</si>
  <si>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</si>
  <si>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</si>
  <si>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</si>
  <si>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</si>
  <si>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</si>
  <si>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</si>
  <si>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</si>
  <si>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</si>
  <si>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</si>
  <si>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</si>
  <si>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</si>
  <si>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</si>
  <si>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</si>
  <si>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</si>
  <si>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</si>
  <si>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</si>
  <si>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</si>
  <si>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</si>
  <si>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</si>
  <si>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</si>
  <si>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</si>
  <si>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</si>
  <si>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</si>
  <si>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</si>
  <si>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</si>
  <si>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</si>
  <si>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</si>
  <si>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</si>
  <si>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</si>
  <si>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</si>
  <si>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</si>
  <si>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</si>
  <si>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</si>
  <si>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</si>
  <si>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</si>
  <si>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</si>
  <si>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</si>
  <si>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</si>
  <si>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</si>
  <si>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</si>
  <si>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</si>
  <si>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</si>
  <si>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</si>
  <si>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</si>
  <si>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</si>
  <si>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</si>
  <si>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</si>
  <si>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</si>
  <si>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</si>
  <si>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</si>
  <si>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</si>
  <si>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</si>
  <si>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</si>
  <si>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</si>
  <si>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</si>
  <si>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</si>
  <si>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</si>
  <si>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</si>
  <si>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</si>
  <si>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</si>
  <si>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</si>
  <si>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</si>
  <si>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</si>
  <si>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</si>
  <si>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</si>
  <si>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</si>
  <si>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</si>
  <si>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</si>
  <si>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</si>
  <si>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</si>
  <si>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</si>
  <si>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</si>
  <si>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</si>
  <si>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</si>
  <si>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</si>
  <si>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</si>
  <si>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</si>
  <si>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</si>
  <si>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</si>
  <si>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</si>
  <si>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</si>
  <si>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</si>
  <si>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</si>
  <si>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</si>
  <si>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</si>
  <si>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</si>
  <si>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</si>
  <si>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</si>
  <si>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</si>
  <si>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</si>
  <si>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</si>
  <si>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</si>
  <si>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</si>
  <si>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</si>
  <si>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</si>
  <si>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</si>
  <si>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</si>
  <si>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</si>
  <si>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</si>
  <si>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</si>
  <si>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</si>
  <si>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</si>
  <si>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</si>
  <si>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</si>
  <si>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</si>
  <si>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</si>
  <si>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</si>
  <si>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</si>
  <si>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</si>
  <si>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</si>
  <si>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</si>
  <si>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</si>
  <si>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</si>
  <si>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</si>
  <si>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</si>
  <si>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</si>
  <si>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</si>
  <si>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</si>
  <si>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</si>
  <si>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</si>
  <si>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</si>
  <si>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</si>
  <si>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</si>
  <si>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</si>
  <si>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</si>
  <si>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</si>
  <si>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</si>
  <si>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</si>
  <si>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</si>
  <si>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</si>
  <si>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</si>
  <si>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</si>
  <si>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</si>
  <si>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</si>
  <si>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</si>
  <si>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</si>
  <si>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</si>
  <si>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</si>
  <si>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</si>
  <si>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</si>
  <si>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</si>
  <si>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</si>
  <si>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</si>
  <si>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</si>
  <si>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</si>
  <si>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</si>
  <si>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</si>
  <si>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</si>
  <si>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</si>
  <si>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</si>
  <si>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</si>
  <si>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</si>
  <si>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</si>
  <si>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</si>
  <si>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</si>
  <si>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</si>
  <si>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</si>
  <si>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</si>
  <si>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</si>
  <si>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</si>
  <si>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</si>
  <si>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</si>
  <si>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</si>
  <si>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</si>
  <si>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</si>
  <si>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</si>
  <si>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</si>
  <si>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</si>
  <si>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</si>
  <si>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</si>
  <si>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</si>
  <si>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</si>
  <si>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</si>
  <si>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</si>
  <si>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</si>
  <si>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</si>
  <si>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</si>
  <si>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</si>
  <si>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</si>
  <si>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</si>
  <si>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</si>
  <si>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</si>
  <si>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</si>
  <si>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</si>
  <si>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</si>
  <si>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</si>
  <si>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</si>
  <si>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</si>
  <si>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</si>
  <si>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</si>
  <si>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</si>
  <si>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</si>
  <si>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</si>
  <si>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</si>
  <si>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</si>
  <si>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</si>
  <si>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</si>
  <si>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</si>
  <si>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</si>
  <si>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</si>
  <si>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</si>
  <si>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</si>
  <si>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</si>
  <si>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</si>
  <si>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</si>
  <si>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</si>
  <si>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</si>
  <si>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</si>
  <si>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</si>
  <si>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</si>
  <si>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</si>
  <si>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</si>
  <si>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</si>
  <si>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</si>
  <si>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</si>
  <si>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</si>
  <si>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</si>
  <si>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</si>
  <si>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</si>
  <si>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</si>
  <si>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</si>
  <si>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</si>
  <si>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</si>
  <si>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</si>
  <si>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</si>
  <si>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</si>
  <si>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</si>
  <si>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</si>
  <si>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</si>
  <si>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</si>
  <si>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</si>
  <si>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</si>
  <si>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</si>
  <si>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</si>
  <si>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</si>
  <si>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</si>
  <si>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</si>
  <si>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</si>
  <si>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</si>
  <si>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</si>
  <si>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</si>
  <si>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</si>
  <si>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</si>
  <si>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</si>
  <si>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</si>
  <si>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</si>
  <si>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</si>
  <si>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</si>
  <si>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</si>
  <si>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</si>
  <si>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</si>
  <si>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</si>
  <si>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</si>
  <si>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</si>
  <si>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</si>
  <si>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</si>
  <si>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</si>
  <si>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</si>
  <si>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</si>
  <si>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</si>
  <si>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</si>
  <si>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</si>
  <si>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</si>
  <si>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</si>
  <si>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</si>
  <si>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</si>
  <si>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</si>
  <si>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</si>
  <si>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</si>
  <si>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</si>
  <si>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</si>
  <si>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</si>
  <si>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</si>
  <si>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</si>
  <si>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</si>
  <si>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</si>
  <si>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</si>
  <si>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</si>
  <si>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</si>
  <si>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</si>
  <si>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</si>
  <si>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</si>
  <si>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</si>
  <si>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</si>
  <si>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</si>
  <si>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</si>
  <si>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</si>
  <si>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</si>
  <si>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</si>
  <si>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</si>
  <si>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</si>
  <si>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</si>
  <si>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</si>
  <si>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</si>
  <si>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</si>
  <si>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</si>
  <si>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</si>
  <si>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</si>
  <si>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</si>
  <si>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</si>
  <si>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</si>
  <si>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</si>
  <si>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</si>
  <si>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</si>
  <si>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</si>
  <si>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</si>
  <si>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</si>
  <si>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</si>
  <si>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</si>
  <si>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</si>
  <si>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</si>
  <si>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</si>
  <si>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</si>
  <si>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</si>
  <si>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</si>
  <si>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</si>
  <si>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</si>
  <si>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</si>
  <si>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</si>
  <si>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</si>
  <si>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</si>
  <si>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</si>
  <si>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</si>
  <si>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</si>
  <si>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</si>
  <si>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</si>
  <si>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</si>
  <si>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</si>
  <si>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</si>
  <si>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</si>
  <si>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</si>
  <si>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</si>
  <si>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</si>
  <si>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</si>
  <si>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</si>
  <si>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</si>
  <si>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</si>
  <si>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</si>
  <si>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</si>
  <si>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</si>
  <si>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</si>
  <si>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</si>
  <si>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</si>
  <si>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</si>
  <si>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</si>
  <si>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</si>
  <si>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</si>
  <si>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</si>
  <si>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</si>
  <si>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</si>
  <si>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</si>
  <si>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</si>
  <si>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</si>
  <si>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</si>
  <si>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</si>
  <si>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</si>
  <si>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</si>
  <si>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</si>
  <si>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</si>
  <si>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</si>
  <si>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</si>
  <si>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</si>
  <si>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</si>
  <si>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</si>
  <si>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</si>
  <si>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</si>
  <si>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</si>
  <si>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</si>
  <si>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</si>
  <si>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</si>
  <si>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</si>
  <si>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</si>
  <si>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</si>
  <si>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</si>
  <si>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</si>
  <si>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</si>
  <si>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</si>
  <si>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</si>
  <si>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</si>
  <si>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</si>
  <si>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</si>
  <si>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</si>
  <si>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</si>
  <si>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</si>
  <si>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</si>
  <si>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</si>
  <si>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</si>
  <si>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</si>
  <si>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</si>
  <si>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</si>
  <si>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</si>
  <si>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</si>
  <si>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</si>
  <si>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</si>
  <si>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</si>
  <si>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</si>
  <si>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</si>
  <si>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</si>
  <si>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</si>
  <si>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</si>
  <si>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</si>
  <si>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</si>
  <si>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</si>
  <si>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</si>
  <si>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</si>
  <si>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</si>
  <si>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</si>
  <si>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</si>
  <si>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</si>
  <si>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</si>
  <si>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</si>
  <si>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</si>
  <si>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</si>
  <si>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</si>
  <si>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</si>
  <si>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</si>
  <si>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</si>
  <si>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</si>
  <si>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</si>
  <si>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</si>
  <si>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</si>
  <si>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</si>
  <si>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</si>
  <si>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</si>
  <si>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</si>
  <si>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</si>
  <si>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</si>
  <si>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</si>
  <si>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</si>
  <si>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</si>
  <si>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</si>
  <si>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</si>
  <si>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</si>
  <si>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</si>
  <si>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</si>
  <si>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</si>
  <si>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</si>
  <si>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</si>
  <si>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</si>
  <si>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</si>
  <si>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</si>
  <si>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</si>
  <si>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</si>
  <si>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</si>
  <si>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</si>
  <si>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</si>
  <si>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</si>
  <si>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</si>
  <si>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</si>
  <si>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</si>
  <si>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</si>
  <si>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</si>
  <si>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</si>
  <si>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</si>
  <si>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</si>
  <si>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</si>
  <si>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</si>
  <si>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</si>
  <si>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</si>
  <si>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</si>
  <si>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</si>
  <si>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</si>
  <si>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</si>
  <si>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</si>
  <si>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</si>
  <si>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</si>
  <si>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</si>
  <si>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</si>
  <si>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</si>
  <si>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</si>
  <si>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</si>
  <si>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</si>
  <si>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</si>
  <si>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</si>
  <si>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</si>
  <si>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</si>
  <si>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</si>
  <si>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</si>
  <si>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</si>
  <si>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</si>
  <si>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</si>
  <si>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</si>
  <si>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</si>
  <si>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</si>
  <si>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</si>
  <si>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</si>
  <si>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</si>
  <si>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</si>
  <si>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</si>
  <si>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</si>
  <si>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</si>
  <si>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</si>
  <si>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</si>
  <si>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</si>
  <si>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</si>
  <si>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</si>
  <si>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</si>
  <si>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</si>
  <si>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</si>
  <si>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</si>
  <si>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</si>
  <si>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</si>
  <si>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</si>
  <si>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</si>
  <si>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</si>
  <si>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</si>
  <si>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</si>
  <si>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</si>
  <si>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</si>
  <si>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</si>
  <si>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</si>
  <si>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</si>
  <si>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</si>
  <si>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</si>
  <si>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</si>
  <si>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</si>
  <si>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</si>
  <si>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</si>
  <si>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</si>
  <si>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</si>
  <si>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</si>
  <si>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</si>
  <si>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</si>
  <si>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</si>
  <si>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</si>
  <si>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</si>
  <si>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</si>
  <si>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</si>
  <si>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</si>
  <si>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</si>
  <si>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</si>
  <si>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</si>
  <si>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</si>
  <si>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</si>
  <si>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</si>
  <si>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</si>
  <si>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</si>
  <si>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</si>
  <si>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</si>
  <si>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</si>
  <si>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</si>
  <si>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</si>
  <si>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</si>
  <si>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</si>
  <si>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</si>
  <si>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</si>
  <si>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</si>
  <si>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</si>
  <si>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</si>
  <si>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</si>
  <si>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</si>
  <si>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</si>
  <si>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</si>
  <si>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</si>
  <si>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</si>
  <si>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</si>
  <si>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</si>
  <si>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</si>
  <si>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</si>
  <si>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</si>
  <si>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</si>
  <si>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</si>
  <si>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</si>
  <si>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</si>
  <si>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</si>
  <si>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</si>
  <si>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</si>
  <si>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</si>
  <si>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</si>
  <si>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</si>
  <si>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</si>
  <si>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</si>
  <si>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</si>
  <si>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</si>
  <si>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</si>
  <si>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</si>
  <si>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</si>
  <si>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</si>
  <si>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</si>
  <si>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</si>
  <si>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</si>
  <si>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</si>
  <si>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</si>
  <si>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</si>
  <si>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</si>
  <si>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</si>
  <si>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</si>
  <si>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</si>
  <si>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</si>
  <si>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</si>
  <si>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</si>
  <si>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</si>
  <si>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</si>
  <si>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</si>
  <si>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</si>
  <si>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</si>
  <si>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</si>
  <si>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</si>
  <si>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</si>
  <si>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</si>
  <si>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</si>
  <si>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</si>
  <si>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</si>
  <si>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</si>
  <si>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</si>
  <si>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</si>
  <si>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</si>
  <si>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</si>
  <si>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</si>
  <si>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</si>
  <si>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</si>
  <si>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</si>
  <si>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</si>
  <si>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</si>
  <si>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</si>
  <si>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</si>
  <si>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</si>
  <si>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</si>
  <si>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</si>
  <si>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</si>
  <si>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</si>
  <si>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</si>
  <si>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</si>
  <si>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</si>
  <si>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</si>
  <si>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</si>
  <si>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</si>
  <si>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</si>
  <si>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</si>
  <si>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</si>
  <si>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</si>
  <si>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</si>
  <si>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</si>
  <si>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</si>
  <si>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</si>
  <si>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</si>
  <si>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</si>
  <si>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</si>
  <si>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</si>
  <si>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</si>
  <si>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</si>
  <si>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</si>
  <si>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</si>
  <si>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</si>
  <si>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</si>
  <si>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</si>
  <si>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</si>
  <si>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</si>
  <si>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</si>
  <si>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</si>
  <si>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</si>
  <si>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</si>
  <si>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</si>
  <si>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</si>
  <si>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</si>
  <si>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</si>
  <si>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</si>
  <si>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</si>
  <si>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</si>
  <si>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</si>
  <si>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</si>
  <si>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</si>
  <si>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</si>
  <si>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</si>
  <si>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</si>
  <si>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</si>
  <si>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</si>
  <si>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</si>
  <si>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</si>
  <si>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</si>
  <si>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</si>
  <si>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</si>
  <si>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</si>
  <si>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</si>
  <si>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</si>
  <si>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</si>
  <si>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</si>
  <si>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</si>
  <si>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</si>
  <si>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</si>
  <si>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</si>
  <si>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</si>
  <si>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</si>
  <si>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</si>
  <si>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</si>
  <si>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</si>
  <si>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</si>
  <si>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</si>
  <si>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</si>
  <si>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</si>
  <si>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</si>
  <si>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</si>
  <si>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</si>
  <si>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</si>
  <si>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</si>
  <si>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</si>
  <si>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</si>
  <si>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</si>
  <si>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</si>
  <si>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</si>
  <si>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</si>
  <si>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</si>
  <si>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</si>
  <si>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</si>
  <si>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</si>
  <si>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</si>
  <si>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</si>
  <si>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</si>
  <si>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</si>
  <si>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</si>
  <si>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</si>
  <si>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</si>
  <si>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</si>
  <si>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</si>
  <si>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</si>
  <si>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</si>
  <si>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</si>
  <si>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</si>
  <si>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</si>
  <si>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</si>
  <si>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</si>
  <si>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</si>
  <si>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</si>
  <si>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</si>
  <si>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</si>
  <si>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</si>
  <si>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</si>
  <si>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</si>
  <si>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</si>
  <si>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</si>
  <si>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</si>
  <si>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</si>
  <si>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</si>
  <si>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</si>
  <si>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</si>
  <si>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</si>
  <si>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</si>
  <si>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</si>
  <si>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</si>
  <si>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</si>
  <si>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</si>
  <si>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</si>
  <si>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</si>
  <si>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</si>
  <si>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</si>
  <si>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</si>
  <si>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</si>
  <si>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</si>
  <si>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</si>
  <si>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</si>
  <si>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</si>
  <si>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</si>
  <si>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</si>
  <si>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</si>
  <si>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</si>
  <si>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</si>
  <si>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</si>
  <si>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</si>
  <si>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</si>
  <si>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</si>
  <si>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</si>
  <si>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</si>
  <si>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</si>
  <si>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</si>
  <si>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</si>
  <si>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</si>
  <si>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</si>
  <si>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</si>
  <si>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</si>
  <si>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</si>
  <si>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</si>
  <si>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</si>
  <si>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</si>
  <si>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</si>
  <si>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</si>
  <si>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</si>
  <si>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</si>
  <si>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</si>
  <si>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</si>
  <si>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</si>
  <si>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</si>
  <si>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</si>
  <si>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</si>
  <si>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</si>
  <si>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</si>
  <si>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</si>
  <si>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</si>
  <si>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</si>
  <si>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</si>
  <si>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</si>
  <si>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</si>
  <si>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</si>
  <si>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</si>
  <si>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</si>
  <si>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</si>
  <si>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</si>
  <si>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</si>
  <si>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</si>
  <si>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</si>
  <si>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</si>
  <si>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</si>
  <si>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</si>
  <si>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</si>
  <si>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</si>
  <si>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</si>
  <si>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</si>
  <si>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</si>
  <si>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</si>
  <si>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</si>
  <si>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</si>
  <si>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</si>
  <si>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</si>
  <si>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</si>
  <si>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</si>
  <si>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</si>
  <si>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</si>
  <si>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</si>
  <si>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</si>
  <si>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</si>
  <si>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</si>
  <si>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</si>
  <si>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</si>
  <si>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</si>
  <si>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</si>
  <si>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</si>
  <si>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</si>
  <si>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</si>
  <si>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</si>
  <si>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</si>
  <si>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</si>
  <si>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</si>
  <si>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</si>
  <si>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</si>
  <si>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</si>
  <si>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</si>
  <si>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</si>
  <si>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</si>
  <si>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</si>
  <si>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</si>
  <si>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</si>
  <si>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</si>
  <si>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</si>
  <si>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</si>
  <si>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</si>
  <si>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</si>
  <si>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</si>
  <si>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</si>
  <si>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</si>
  <si>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</si>
  <si>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</si>
  <si>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</si>
  <si>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</si>
  <si>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</si>
  <si>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</si>
  <si>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</si>
  <si>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</si>
  <si>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</si>
  <si>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</si>
  <si>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</si>
  <si>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</si>
  <si>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</si>
  <si>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</si>
  <si>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</si>
  <si>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</si>
  <si>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</si>
  <si>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</si>
  <si>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</si>
  <si>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</si>
  <si>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</si>
  <si>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</si>
  <si>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</si>
  <si>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</si>
  <si>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</si>
  <si>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</si>
  <si>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</si>
  <si>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</si>
  <si>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</si>
  <si>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</si>
  <si>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</si>
  <si>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</si>
  <si>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</si>
  <si>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</si>
  <si>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</si>
  <si>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</si>
  <si>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</si>
  <si>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</si>
  <si>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</si>
  <si>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</si>
  <si>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</si>
  <si>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</si>
  <si>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</si>
  <si>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</si>
  <si>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</si>
  <si>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</si>
  <si>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</si>
  <si>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</si>
  <si>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</si>
  <si>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</si>
  <si>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</si>
  <si>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</si>
  <si>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</si>
  <si>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</si>
  <si>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</si>
  <si>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</si>
  <si>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</si>
  <si>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</si>
  <si>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</si>
  <si>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</si>
  <si>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</si>
  <si>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</si>
  <si>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</si>
  <si>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</si>
  <si>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</si>
  <si>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</si>
  <si>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</si>
  <si>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</si>
  <si>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</si>
  <si>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</si>
  <si>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</si>
  <si>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</si>
  <si>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</si>
  <si>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</si>
  <si>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</si>
  <si>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</si>
  <si>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</si>
  <si>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</si>
  <si>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</si>
  <si>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</si>
  <si>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</si>
  <si>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</si>
  <si>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</si>
  <si>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</si>
  <si>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</si>
  <si>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</si>
  <si>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</si>
  <si>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</si>
  <si>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</si>
  <si>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</si>
  <si>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</si>
  <si>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</si>
  <si>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</si>
  <si>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</si>
  <si>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</si>
  <si>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</si>
  <si>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</si>
  <si>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</si>
  <si>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</si>
  <si>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</si>
  <si>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</si>
  <si>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</si>
  <si>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</si>
  <si>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</si>
  <si>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</si>
  <si>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</si>
  <si>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</si>
  <si>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</si>
  <si>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</si>
  <si>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</si>
  <si>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</si>
  <si>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</si>
  <si>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</si>
  <si>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</si>
  <si>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</si>
  <si>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</si>
  <si>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</si>
  <si>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</si>
  <si>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</si>
  <si>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</si>
  <si>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</si>
  <si>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</si>
  <si>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</si>
  <si>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</si>
  <si>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</si>
  <si>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</si>
  <si>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</si>
  <si>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</si>
  <si>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</si>
  <si>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</si>
  <si>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</si>
  <si>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</si>
  <si>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</si>
  <si>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</si>
  <si>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</si>
  <si>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</si>
  <si>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</si>
  <si>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</si>
  <si>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</si>
  <si>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</si>
  <si>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</si>
  <si>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</si>
  <si>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</si>
  <si>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</si>
  <si>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</si>
  <si>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</si>
  <si>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</si>
  <si>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</si>
  <si>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</si>
  <si>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</si>
  <si>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</si>
  <si>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</si>
  <si>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</si>
  <si>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</si>
  <si>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</si>
  <si>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</si>
  <si>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</si>
  <si>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</si>
  <si>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</si>
  <si>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</si>
  <si>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</si>
  <si>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</si>
  <si>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</si>
  <si>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</si>
  <si>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</si>
  <si>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</si>
  <si>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</si>
  <si>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</si>
  <si>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</si>
  <si>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</si>
  <si>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</si>
  <si>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</si>
  <si>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</si>
  <si>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</si>
  <si>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</si>
  <si>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</si>
  <si>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</si>
  <si>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</si>
  <si>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</si>
  <si>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</si>
  <si>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</si>
  <si>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</si>
  <si>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</si>
  <si>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</si>
  <si>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</si>
  <si>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</si>
  <si>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</si>
  <si>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</si>
  <si>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</si>
  <si>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</si>
  <si>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</si>
  <si>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</si>
  <si>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</si>
  <si>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</si>
  <si>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</si>
  <si>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</si>
  <si>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</si>
  <si>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</si>
  <si>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</si>
  <si>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</si>
  <si>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</si>
  <si>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</si>
  <si>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</si>
  <si>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</si>
  <si>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</si>
  <si>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</si>
  <si>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</si>
  <si>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</si>
  <si>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</si>
  <si>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</si>
  <si>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</si>
  <si>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</si>
  <si>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</si>
  <si>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</si>
  <si>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</si>
  <si>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</si>
  <si>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</si>
  <si>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</si>
  <si>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</si>
  <si>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</si>
  <si>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</si>
  <si>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</si>
  <si>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</si>
  <si>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</si>
  <si>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</si>
  <si>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</si>
  <si>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</si>
  <si>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</si>
  <si>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</si>
  <si>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</si>
  <si>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</si>
  <si>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</si>
  <si>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</si>
  <si>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</si>
  <si>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</si>
  <si>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</si>
  <si>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</si>
  <si>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</si>
  <si>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</si>
  <si>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</si>
  <si>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</si>
  <si>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</si>
  <si>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</si>
  <si>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</si>
  <si>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</si>
  <si>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</si>
  <si>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</si>
  <si>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</si>
  <si>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</si>
  <si>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</si>
  <si>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</si>
  <si>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</si>
  <si>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</si>
  <si>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</si>
  <si>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</si>
  <si>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</si>
  <si>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</si>
  <si>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</si>
  <si>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</si>
  <si>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</si>
  <si>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</si>
  <si>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</si>
  <si>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</si>
  <si>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</si>
  <si>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</si>
  <si>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</si>
  <si>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</si>
  <si>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</si>
  <si>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</si>
  <si>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</si>
  <si>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</si>
  <si>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</si>
  <si>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</si>
  <si>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</si>
  <si>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</si>
  <si>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</si>
  <si>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</si>
  <si>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</si>
  <si>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</si>
  <si>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</si>
  <si>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</si>
  <si>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</si>
  <si>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</si>
  <si>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</si>
  <si>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</si>
  <si>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</si>
  <si>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</si>
  <si>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</si>
  <si>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</si>
  <si>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</si>
  <si>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</si>
  <si>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</si>
  <si>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</si>
  <si>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</si>
  <si>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</si>
  <si>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</si>
  <si>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</si>
  <si>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</si>
  <si>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</si>
  <si>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</si>
  <si>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</si>
  <si>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</si>
  <si>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</si>
  <si>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</si>
  <si>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</si>
  <si>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</si>
  <si>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</si>
  <si>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</si>
  <si>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</si>
  <si>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</si>
  <si>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</si>
  <si>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</si>
  <si>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</si>
  <si>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</si>
  <si>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</si>
  <si>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</si>
  <si>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</si>
  <si>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</si>
  <si>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</si>
  <si>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</si>
  <si>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</si>
  <si>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</si>
  <si>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</si>
  <si>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</si>
  <si>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</si>
  <si>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</si>
  <si>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</si>
  <si>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</si>
  <si>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</si>
  <si>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</si>
  <si>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</si>
  <si>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</si>
  <si>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</si>
  <si>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</si>
  <si>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</si>
  <si>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</si>
  <si>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</si>
  <si>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</si>
  <si>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</si>
  <si>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</si>
  <si>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</si>
  <si>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</si>
  <si>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</si>
  <si>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</si>
  <si>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</si>
  <si>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</si>
  <si>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</si>
  <si>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</si>
  <si>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</si>
  <si>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</si>
  <si>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</si>
  <si>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</si>
  <si>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</si>
  <si>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</si>
  <si>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</si>
  <si>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</si>
  <si>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</si>
  <si>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</si>
  <si>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</si>
  <si>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</si>
  <si>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</si>
  <si>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</si>
  <si>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</si>
  <si>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</si>
  <si>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</si>
  <si>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</si>
  <si>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</si>
  <si>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</si>
  <si>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</si>
  <si>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</si>
  <si>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</si>
  <si>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</si>
  <si>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</si>
  <si>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</si>
  <si>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</si>
  <si>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</si>
  <si>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</si>
  <si>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</si>
  <si>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</si>
  <si>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</si>
  <si>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</si>
  <si>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</si>
  <si>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</si>
  <si>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</si>
  <si>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</si>
  <si>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</si>
  <si>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</si>
  <si>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</si>
  <si>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</si>
  <si>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</si>
  <si>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</si>
  <si>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</si>
  <si>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</si>
  <si>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</si>
  <si>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</si>
  <si>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</si>
  <si>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</si>
  <si>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</si>
  <si>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</si>
  <si>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</si>
  <si>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</si>
  <si>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</si>
  <si>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</si>
  <si>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</si>
  <si>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</si>
  <si>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</si>
  <si>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</si>
  <si>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</si>
  <si>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</si>
  <si>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</si>
  <si>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</si>
  <si>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</si>
  <si>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</si>
  <si>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</si>
  <si>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</si>
  <si>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</si>
  <si>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</si>
  <si>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</si>
  <si>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</si>
  <si>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</si>
  <si>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</si>
  <si>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</si>
  <si>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</si>
  <si>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</si>
  <si>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</si>
  <si>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</si>
  <si>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</si>
  <si>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</si>
  <si>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</si>
  <si>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</si>
  <si>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</si>
  <si>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</si>
  <si>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</si>
  <si>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</si>
  <si>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</si>
  <si>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</si>
  <si>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</si>
  <si>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</si>
  <si>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</si>
  <si>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</si>
  <si>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</si>
  <si>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</si>
  <si>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</si>
  <si>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</si>
  <si>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</si>
  <si>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</si>
  <si>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</si>
  <si>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</si>
  <si>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</si>
  <si>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</si>
  <si>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</si>
  <si>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</si>
  <si>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</si>
  <si>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</si>
  <si>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</si>
  <si>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</si>
  <si>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</si>
  <si>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</si>
  <si>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</si>
  <si>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</si>
  <si>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</si>
  <si>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</si>
  <si>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</si>
  <si>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</si>
  <si>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</si>
  <si>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</si>
  <si>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</si>
  <si>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</si>
  <si>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</si>
  <si>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</si>
  <si>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</si>
  <si>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</si>
  <si>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</si>
  <si>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</si>
  <si>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</si>
  <si>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</si>
  <si>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</si>
  <si>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</si>
  <si>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</si>
  <si>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</si>
  <si>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</si>
  <si>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</si>
  <si>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</si>
  <si>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</si>
  <si>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</si>
  <si>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</si>
  <si>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</si>
  <si>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</si>
  <si>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</si>
  <si>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</si>
  <si>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</si>
  <si>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</si>
  <si>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</si>
  <si>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</si>
  <si>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</si>
  <si>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</si>
  <si>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</si>
  <si>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</si>
  <si>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</si>
  <si>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</si>
  <si>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</si>
  <si>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</si>
  <si>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</si>
  <si>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</si>
  <si>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</si>
  <si>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</si>
  <si>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</si>
  <si>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</si>
  <si>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</si>
  <si>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</si>
  <si>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</si>
  <si>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</si>
  <si>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</si>
  <si>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</si>
  <si>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</si>
  <si>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</si>
  <si>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</si>
  <si>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</si>
  <si>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</si>
  <si>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</si>
  <si>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</si>
  <si>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</si>
  <si>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</si>
  <si>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</si>
  <si>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</si>
  <si>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</si>
  <si>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</si>
  <si>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</si>
  <si>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</si>
  <si>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</si>
  <si>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</si>
  <si>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</si>
  <si>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</si>
  <si>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</si>
  <si>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</si>
  <si>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</si>
  <si>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</si>
  <si>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</si>
  <si>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</si>
  <si>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</si>
  <si>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</si>
  <si>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</si>
  <si>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</si>
  <si>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</si>
  <si>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</si>
  <si>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</si>
  <si>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</si>
  <si>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</si>
  <si>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</si>
  <si>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</si>
  <si>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</si>
  <si>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</si>
  <si>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</si>
  <si>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</si>
  <si>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</si>
  <si>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</si>
  <si>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</si>
  <si>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</si>
  <si>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</si>
  <si>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</si>
  <si>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</si>
  <si>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</si>
  <si>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</si>
  <si>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</si>
  <si>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</si>
  <si>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</si>
  <si>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</si>
  <si>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</si>
  <si>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</si>
  <si>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</si>
  <si>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</si>
  <si>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</si>
  <si>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</si>
  <si>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</si>
  <si>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</si>
  <si>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</si>
  <si>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</si>
  <si>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</si>
  <si>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</si>
  <si>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</si>
  <si>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</si>
  <si>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</si>
  <si>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</si>
  <si>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</si>
  <si>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</si>
  <si>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</si>
  <si>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</si>
  <si>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</si>
  <si>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</si>
  <si>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</si>
  <si>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</si>
  <si>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</si>
  <si>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</si>
  <si>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</si>
  <si>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</si>
  <si>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</si>
  <si>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</si>
  <si>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</si>
  <si>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</si>
  <si>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</si>
  <si>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</si>
  <si>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</si>
  <si>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</si>
  <si>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</si>
  <si>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</si>
  <si>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</si>
  <si>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</si>
  <si>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</si>
  <si>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</si>
  <si>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</si>
  <si>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</si>
  <si>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</si>
  <si>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</si>
  <si>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</si>
  <si>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</si>
  <si>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</si>
  <si>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</si>
  <si>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</si>
  <si>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</si>
  <si>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</si>
  <si>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</si>
  <si>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</si>
  <si>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</si>
  <si>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</si>
  <si>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</si>
  <si>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</si>
  <si>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</si>
  <si>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</si>
  <si>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</si>
  <si>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</si>
  <si>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</si>
  <si>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</si>
  <si>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</si>
  <si>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</si>
  <si>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</si>
  <si>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</si>
  <si>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</si>
  <si>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</si>
  <si>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</si>
  <si>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</si>
  <si>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</si>
  <si>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</si>
  <si>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</si>
  <si>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</si>
  <si>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</si>
  <si>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</si>
  <si>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</si>
  <si>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</si>
  <si>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</si>
  <si>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</si>
  <si>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</si>
  <si>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</si>
  <si>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</si>
  <si>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</si>
  <si>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</si>
  <si>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</si>
  <si>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</si>
  <si>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</si>
  <si>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</si>
  <si>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</si>
  <si>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</si>
  <si>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</si>
  <si>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</si>
  <si>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</si>
  <si>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</si>
  <si>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</si>
  <si>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</si>
  <si>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</si>
  <si>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</si>
  <si>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</si>
  <si>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</si>
  <si>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</si>
  <si>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</si>
  <si>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</si>
  <si>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</si>
  <si>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</si>
  <si>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</si>
  <si>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</si>
  <si>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</si>
  <si>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</si>
  <si>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</si>
  <si>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</si>
  <si>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</si>
  <si>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</si>
  <si>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</si>
  <si>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</si>
  <si>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</si>
  <si>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</si>
  <si>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</si>
  <si>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</si>
  <si>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</si>
  <si>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</si>
  <si>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</si>
  <si>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</si>
  <si>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</si>
  <si>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</si>
  <si>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</si>
  <si>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</si>
  <si>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</si>
  <si>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</si>
  <si>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</si>
  <si>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</si>
  <si>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</si>
  <si>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</si>
  <si>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</si>
  <si>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</si>
  <si>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</si>
  <si>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</si>
  <si>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</si>
  <si>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</si>
  <si>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</si>
  <si>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</si>
  <si>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</si>
  <si>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</si>
  <si>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</si>
  <si>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</si>
  <si>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</si>
  <si>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</si>
  <si>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</si>
  <si>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</si>
  <si>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</si>
  <si>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</si>
  <si>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</si>
  <si>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</si>
  <si>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</si>
  <si>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</si>
  <si>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</si>
  <si>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</si>
  <si>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</si>
  <si>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</si>
  <si>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</si>
  <si>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</si>
  <si>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</si>
  <si>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</si>
  <si>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</si>
  <si>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</si>
  <si>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</si>
  <si>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</si>
  <si>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</si>
  <si>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</si>
  <si>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</si>
  <si>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</si>
  <si>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</si>
  <si>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</si>
  <si>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</si>
  <si>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</si>
  <si>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</si>
  <si>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</si>
  <si>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</si>
  <si>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</si>
  <si>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</si>
  <si>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</si>
  <si>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</si>
  <si>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</si>
  <si>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</si>
  <si>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</si>
  <si>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</si>
  <si>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</si>
  <si>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</si>
  <si>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</si>
  <si>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</si>
  <si>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</si>
  <si>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</si>
  <si>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</si>
  <si>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</si>
  <si>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</si>
  <si>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</si>
  <si>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</si>
  <si>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</si>
  <si>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</si>
  <si>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</si>
  <si>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</si>
  <si>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</si>
  <si>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</si>
  <si>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</si>
  <si>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</si>
  <si>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</si>
  <si>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</si>
  <si>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</si>
  <si>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</si>
  <si>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</si>
  <si>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</si>
  <si>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</si>
  <si>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</si>
  <si>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</si>
  <si>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</si>
  <si>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</si>
  <si>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</si>
  <si>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</si>
  <si>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</si>
  <si>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</si>
  <si>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</si>
  <si>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</si>
  <si>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</si>
  <si>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</si>
  <si>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</si>
  <si>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</si>
  <si>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</si>
  <si>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</si>
  <si>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</si>
  <si>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</si>
  <si>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</si>
  <si>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</si>
  <si>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</si>
  <si>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</si>
  <si>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</si>
  <si>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</si>
  <si>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</si>
  <si>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</si>
  <si>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</si>
  <si>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</si>
  <si>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</si>
  <si>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</si>
  <si>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</si>
  <si>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</si>
  <si>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</si>
  <si>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</si>
  <si>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</si>
  <si>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</si>
  <si>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</si>
  <si>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</si>
  <si>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</si>
  <si>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</si>
  <si>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</si>
  <si>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</si>
  <si>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</si>
  <si>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</si>
  <si>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</si>
  <si>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</si>
  <si>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</si>
  <si>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</si>
  <si>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</si>
  <si>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</si>
  <si>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</si>
  <si>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</si>
  <si>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</si>
  <si>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</si>
  <si>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</si>
  <si>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</si>
  <si>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</si>
  <si>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</si>
  <si>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</si>
  <si>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</si>
  <si>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</si>
  <si>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</si>
  <si>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</si>
  <si>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</si>
  <si>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</si>
  <si>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</si>
  <si>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</si>
  <si>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</si>
  <si>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</si>
  <si>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</si>
  <si>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</si>
  <si>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</si>
  <si>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</si>
  <si>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</si>
  <si>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</si>
  <si>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</si>
  <si>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</si>
  <si>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</si>
  <si>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</si>
  <si>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</si>
  <si>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</si>
  <si>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</si>
  <si>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</si>
  <si>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</si>
  <si>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</si>
  <si>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</si>
  <si>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</si>
  <si>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</si>
  <si>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</si>
  <si>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</si>
  <si>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</si>
  <si>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</si>
  <si>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</si>
  <si>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</si>
  <si>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</si>
  <si>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</si>
  <si>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</si>
  <si>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</si>
  <si>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</si>
  <si>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</si>
  <si>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</si>
  <si>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</si>
  <si>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</si>
  <si>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</si>
  <si>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</si>
  <si>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</si>
  <si>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</si>
  <si>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</si>
  <si>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</si>
  <si>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</si>
  <si>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</si>
  <si>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</si>
  <si>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</si>
  <si>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</si>
  <si>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</si>
  <si>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</si>
  <si>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</si>
  <si>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</si>
  <si>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</si>
  <si>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</si>
  <si>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</si>
  <si>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</si>
  <si>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</si>
  <si>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</si>
  <si>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</si>
  <si>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</si>
  <si>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</si>
  <si>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</si>
  <si>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</si>
  <si>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</si>
  <si>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</si>
  <si>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</si>
  <si>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</si>
  <si>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</si>
  <si>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</si>
  <si>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</si>
  <si>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</si>
  <si>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</si>
  <si>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</si>
  <si>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</si>
  <si>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</si>
  <si>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</si>
  <si>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</si>
  <si>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</si>
  <si>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</si>
  <si>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</si>
  <si>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</si>
  <si>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</si>
  <si>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</si>
  <si>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</si>
  <si>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</si>
  <si>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</si>
  <si>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</si>
  <si>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</si>
  <si>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</si>
  <si>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</si>
  <si>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</si>
  <si>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</si>
  <si>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</si>
  <si>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</si>
  <si>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</si>
  <si>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</si>
  <si>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</si>
  <si>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</si>
  <si>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</si>
  <si>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</si>
  <si>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</si>
  <si>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</si>
  <si>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</si>
  <si>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</si>
  <si>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</si>
  <si>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</si>
  <si>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</si>
  <si>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</si>
  <si>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</si>
  <si>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</si>
  <si>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</si>
  <si>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</si>
  <si>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</si>
  <si>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</si>
  <si>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</si>
  <si>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</si>
  <si>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</si>
  <si>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</si>
  <si>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</si>
  <si>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</si>
  <si>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</si>
  <si>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</si>
  <si>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</si>
  <si>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</si>
  <si>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</si>
  <si>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</si>
  <si>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</si>
  <si>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</si>
  <si>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</si>
  <si>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</si>
  <si>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</si>
  <si>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</si>
  <si>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</si>
  <si>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</si>
  <si>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</si>
  <si>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</si>
  <si>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</si>
  <si>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</si>
  <si>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</si>
  <si>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</si>
  <si>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</si>
  <si>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</si>
  <si>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</si>
  <si>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</si>
  <si>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</si>
  <si>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</si>
  <si>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</si>
  <si>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</si>
  <si>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</si>
  <si>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</si>
  <si>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</si>
  <si>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</si>
  <si>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</si>
  <si>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</si>
  <si>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</si>
  <si>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</si>
  <si>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</si>
  <si>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</si>
  <si>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</si>
  <si>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</si>
  <si>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</si>
  <si>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</si>
  <si>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</si>
  <si>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</si>
  <si>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</si>
  <si>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</si>
  <si>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</si>
  <si>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</si>
  <si>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</si>
  <si>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</si>
  <si>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</si>
  <si>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</si>
  <si>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</si>
  <si>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</si>
  <si>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</si>
  <si>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</si>
  <si>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</si>
  <si>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</si>
  <si>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</si>
  <si>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</si>
  <si>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</si>
  <si>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</si>
  <si>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</si>
  <si>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</si>
  <si>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</si>
  <si>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</si>
  <si>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</si>
  <si>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</si>
  <si>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</si>
  <si>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</si>
  <si>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</si>
  <si>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</si>
  <si>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</si>
  <si>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</si>
  <si>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</si>
  <si>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</si>
  <si>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</si>
  <si>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</si>
  <si>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</si>
  <si>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</si>
  <si>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</si>
  <si>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</si>
  <si>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</si>
  <si>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</si>
  <si>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</si>
  <si>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</si>
  <si>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</si>
  <si>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</si>
  <si>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</si>
  <si>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</si>
  <si>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</si>
  <si>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</si>
  <si>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</si>
  <si>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</si>
  <si>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</si>
  <si>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</si>
  <si>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</si>
  <si>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</si>
  <si>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</si>
  <si>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</si>
  <si>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</si>
  <si>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</si>
  <si>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</si>
  <si>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</si>
  <si>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</si>
  <si>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</si>
  <si>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</si>
  <si>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</si>
  <si>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</si>
  <si>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</si>
  <si>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</si>
  <si>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</si>
  <si>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</si>
  <si>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</si>
  <si>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</si>
  <si>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</si>
  <si>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</si>
  <si>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</si>
  <si>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</si>
  <si>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</si>
  <si>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</si>
  <si>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</si>
  <si>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</si>
  <si>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</si>
  <si>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</si>
  <si>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</si>
  <si>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</si>
  <si>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</si>
  <si>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</si>
  <si>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</si>
  <si>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</si>
  <si>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</si>
  <si>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</si>
  <si>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</si>
  <si>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</si>
  <si>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</si>
  <si>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</si>
  <si>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</si>
  <si>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</si>
  <si>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</si>
  <si>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</si>
  <si>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</si>
  <si>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</si>
  <si>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</si>
  <si>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</si>
  <si>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</si>
  <si>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</si>
  <si>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</si>
  <si>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</si>
  <si>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</si>
  <si>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</si>
  <si>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</si>
  <si>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</si>
  <si>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</si>
  <si>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</si>
  <si>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</si>
  <si>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</si>
  <si>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</si>
  <si>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</si>
  <si>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</si>
  <si>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</si>
  <si>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</si>
  <si>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</si>
  <si>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</si>
  <si>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</si>
  <si>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</si>
  <si>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</si>
  <si>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</si>
  <si>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</si>
  <si>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</si>
  <si>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</si>
  <si>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</si>
  <si>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</si>
  <si>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</si>
  <si>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</si>
  <si>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</si>
  <si>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</si>
  <si>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</si>
  <si>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</si>
  <si>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</si>
  <si>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</si>
  <si>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</si>
  <si>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</si>
  <si>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</si>
  <si>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</si>
  <si>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</si>
  <si>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</si>
  <si>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</si>
  <si>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</si>
  <si>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</si>
  <si>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</si>
  <si>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</si>
  <si>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</si>
  <si>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</si>
  <si>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</si>
  <si>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</si>
  <si>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</si>
  <si>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</si>
  <si>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</si>
  <si>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</si>
  <si>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</si>
  <si>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</si>
  <si>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</si>
  <si>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</si>
  <si>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</si>
  <si>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</si>
  <si>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</si>
  <si>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</si>
  <si>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</si>
  <si>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</si>
  <si>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</si>
  <si>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</si>
  <si>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</si>
  <si>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</si>
  <si>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</si>
  <si>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</si>
  <si>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</si>
  <si>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</si>
  <si>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</si>
  <si>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</si>
  <si>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</si>
  <si>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</si>
  <si>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</si>
  <si>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</si>
  <si>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</si>
  <si>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</si>
  <si>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</si>
  <si>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</si>
  <si>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</si>
  <si>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</si>
  <si>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</si>
  <si>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</si>
  <si>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</si>
  <si>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</si>
  <si>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</si>
  <si>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</si>
  <si>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</si>
  <si>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</si>
  <si>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</si>
  <si>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</si>
  <si>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</si>
  <si>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</si>
  <si>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</si>
  <si>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</si>
  <si>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</si>
  <si>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</si>
  <si>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</si>
  <si>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</si>
  <si>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</si>
  <si>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</si>
  <si>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</si>
  <si>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</si>
  <si>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</si>
  <si>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</si>
  <si>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</si>
  <si>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</si>
  <si>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</si>
  <si>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</si>
  <si>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</si>
  <si>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</si>
  <si>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</si>
  <si>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</si>
  <si>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</si>
  <si>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</si>
  <si>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</si>
  <si>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</si>
  <si>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</si>
  <si>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</si>
  <si>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</si>
  <si>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</si>
  <si>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</si>
  <si>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</si>
  <si>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</si>
  <si>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</si>
  <si>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</si>
  <si>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</si>
  <si>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</si>
  <si>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</si>
  <si>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</si>
  <si>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</si>
  <si>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</si>
  <si>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</si>
  <si>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</si>
  <si>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</si>
  <si>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</si>
  <si>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</si>
  <si>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</si>
  <si>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</si>
  <si>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</si>
  <si>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</si>
  <si>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</si>
  <si>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</si>
  <si>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</si>
  <si>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</si>
  <si>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</si>
  <si>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</si>
  <si>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</si>
  <si>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</si>
  <si>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</si>
  <si>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</si>
  <si>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</si>
  <si>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</si>
  <si>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</si>
  <si>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</si>
  <si>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</si>
  <si>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</si>
  <si>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</si>
  <si>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</si>
  <si>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</si>
  <si>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</si>
  <si>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</si>
  <si>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</si>
  <si>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</si>
  <si>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</si>
  <si>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</si>
  <si>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</si>
  <si>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</si>
  <si>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</si>
  <si>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</si>
  <si>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</si>
  <si>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</si>
  <si>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</si>
  <si>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</si>
  <si>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</si>
  <si>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</si>
  <si>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</si>
  <si>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</si>
  <si>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</si>
  <si>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</si>
  <si>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</si>
  <si>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</si>
  <si>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</si>
  <si>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</si>
  <si>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</si>
  <si>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</si>
  <si>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</si>
  <si>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</si>
  <si>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</si>
  <si>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</si>
  <si>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</si>
  <si>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</si>
  <si>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</si>
  <si>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</si>
  <si>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</si>
  <si>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</si>
  <si>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</si>
  <si>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</si>
  <si>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</si>
  <si>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</si>
  <si>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</si>
  <si>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</si>
  <si>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</si>
  <si>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</si>
  <si>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</si>
  <si>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</si>
  <si>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</si>
  <si>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</si>
  <si>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</si>
  <si>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</si>
  <si>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</si>
  <si>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</si>
  <si>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</si>
  <si>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</si>
  <si>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</si>
  <si>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</si>
  <si>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</si>
  <si>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</si>
  <si>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</si>
  <si>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</si>
  <si>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</si>
  <si>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</si>
  <si>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</si>
  <si>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</si>
  <si>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</si>
  <si>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</si>
  <si>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</si>
  <si>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</si>
  <si>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</si>
  <si>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</si>
  <si>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</si>
  <si>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</si>
  <si>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</si>
  <si>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</si>
  <si>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</si>
  <si>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</si>
  <si>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</si>
  <si>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</si>
  <si>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</si>
  <si>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</si>
  <si>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</si>
  <si>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</si>
  <si>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</si>
  <si>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</si>
  <si>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</si>
  <si>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</si>
  <si>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</si>
  <si>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</si>
  <si>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</si>
  <si>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</si>
  <si>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</si>
  <si>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</si>
  <si>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</si>
  <si>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</si>
  <si>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</si>
  <si>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</si>
  <si>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</si>
  <si>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</si>
  <si>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</si>
  <si>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</si>
  <si>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</si>
  <si>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</si>
  <si>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</si>
  <si>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</si>
  <si>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</si>
  <si>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</si>
  <si>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</si>
  <si>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</si>
  <si>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</si>
  <si>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</si>
  <si>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</si>
  <si>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</si>
  <si>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</si>
  <si>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</si>
  <si>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</si>
  <si>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</si>
  <si>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</si>
  <si>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</si>
  <si>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</si>
  <si>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</si>
  <si>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</si>
  <si>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</si>
  <si>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</si>
  <si>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</si>
  <si>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</si>
  <si>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</si>
  <si>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</si>
  <si>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</si>
  <si>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</si>
  <si>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</si>
  <si>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</si>
  <si>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</si>
  <si>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</si>
  <si>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</si>
  <si>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</si>
  <si>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</si>
  <si>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</si>
  <si>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</si>
  <si>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</si>
  <si>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</si>
  <si>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</si>
  <si>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</si>
  <si>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</si>
  <si>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</si>
  <si>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</si>
  <si>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</si>
  <si>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</si>
  <si>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</si>
  <si>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</si>
  <si>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</si>
  <si>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</si>
  <si>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</si>
  <si>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</si>
  <si>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</si>
  <si>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</si>
  <si>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</si>
  <si>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</si>
  <si>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</si>
  <si>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</si>
  <si>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</si>
  <si>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</si>
  <si>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</si>
  <si>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</si>
  <si>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</si>
  <si>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</si>
  <si>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</si>
  <si>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</si>
  <si>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</si>
  <si>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</si>
  <si>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</si>
  <si>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</si>
  <si>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</si>
  <si>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</si>
  <si>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</si>
  <si>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</si>
  <si>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</si>
  <si>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</si>
  <si>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</si>
  <si>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</si>
  <si>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</si>
  <si>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</si>
  <si>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</si>
  <si>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</si>
  <si>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</si>
  <si>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</si>
  <si>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</si>
  <si>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</si>
  <si>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</si>
  <si>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</si>
  <si>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</si>
  <si>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</si>
  <si>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</si>
  <si>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</si>
  <si>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</si>
  <si>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</si>
  <si>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</si>
  <si>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</si>
  <si>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</si>
  <si>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</si>
  <si>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</si>
  <si>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</si>
  <si>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</si>
  <si>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</si>
  <si>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</si>
  <si>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</si>
  <si>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</si>
  <si>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</si>
  <si>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</si>
  <si>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</si>
  <si>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</si>
  <si>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</si>
  <si>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</si>
  <si>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</si>
  <si>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</si>
  <si>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</si>
  <si>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</si>
  <si>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</si>
  <si>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</si>
  <si>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</si>
  <si>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</si>
  <si>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</si>
  <si>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</si>
  <si>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</si>
  <si>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</si>
  <si>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</si>
  <si>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</si>
  <si>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</si>
  <si>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</si>
  <si>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</si>
  <si>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</si>
  <si>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</si>
  <si>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</si>
  <si>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</si>
  <si>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</si>
  <si>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</si>
  <si>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</si>
  <si>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</si>
  <si>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</si>
  <si>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</si>
  <si>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</si>
  <si>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</si>
  <si>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</si>
  <si>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</si>
  <si>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</si>
  <si>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</si>
  <si>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</si>
  <si>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</si>
  <si>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</si>
  <si>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</si>
  <si>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</si>
  <si>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</si>
  <si>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</si>
  <si>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</si>
  <si>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</si>
  <si>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</si>
  <si>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</si>
  <si>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</si>
  <si>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</si>
  <si>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</si>
  <si>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</si>
  <si>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</si>
  <si>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</si>
  <si>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</si>
  <si>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</si>
  <si>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</si>
  <si>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</si>
  <si>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</si>
  <si>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</si>
  <si>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</si>
  <si>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</si>
  <si>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</si>
  <si>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</si>
  <si>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</si>
  <si>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</si>
  <si>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</si>
  <si>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</si>
  <si>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</si>
  <si>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</si>
  <si>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</si>
  <si>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</si>
  <si>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</si>
  <si>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</si>
  <si>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</si>
  <si>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</si>
  <si>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</si>
  <si>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</si>
  <si>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</si>
  <si>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</si>
  <si>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</si>
  <si>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</si>
  <si>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</si>
  <si>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</si>
  <si>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</si>
  <si>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</si>
  <si>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</si>
  <si>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</si>
  <si>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</si>
  <si>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</si>
  <si>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</si>
  <si>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</si>
  <si>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</si>
  <si>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</si>
  <si>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</si>
  <si>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</si>
  <si>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</si>
  <si>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</si>
  <si>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</si>
  <si>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</si>
  <si>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</si>
  <si>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</si>
  <si>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</si>
  <si>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</si>
  <si>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</si>
  <si>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</si>
  <si>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</si>
  <si>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</si>
  <si>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</si>
  <si>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</si>
  <si>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</si>
  <si>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</si>
  <si>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</si>
  <si>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</si>
  <si>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</si>
  <si>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</si>
  <si>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</si>
  <si>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</si>
  <si>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</si>
  <si>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</si>
  <si>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</si>
  <si>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</si>
  <si>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</si>
  <si>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</si>
  <si>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</si>
  <si>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</si>
  <si>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</si>
  <si>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</si>
  <si>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</si>
  <si>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</si>
  <si>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</si>
  <si>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</si>
  <si>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</si>
  <si>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</si>
  <si>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</si>
  <si>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</si>
  <si>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</si>
  <si>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</si>
  <si>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</si>
  <si>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</si>
  <si>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</si>
  <si>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</si>
  <si>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</si>
  <si>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</si>
  <si>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</si>
  <si>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</si>
  <si>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</si>
  <si>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</si>
  <si>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</si>
  <si>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</si>
  <si>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</si>
  <si>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</si>
  <si>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</si>
  <si>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</si>
  <si>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</si>
  <si>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</si>
  <si>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</si>
  <si>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</si>
  <si>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</si>
  <si>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</si>
  <si>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</si>
  <si>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</si>
  <si>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</si>
  <si>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</si>
  <si>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</si>
  <si>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</si>
  <si>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</si>
  <si>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</si>
  <si>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</si>
  <si>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</si>
  <si>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</si>
  <si>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</si>
  <si>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</si>
  <si>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</si>
  <si>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</si>
  <si>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</si>
  <si>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</si>
  <si>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</si>
  <si>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</si>
  <si>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</si>
  <si>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</si>
  <si>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</si>
  <si>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</si>
  <si>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</si>
  <si>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</si>
  <si>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</si>
  <si>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</si>
  <si>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</si>
  <si>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</si>
  <si>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</si>
  <si>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</si>
  <si>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</si>
  <si>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</si>
  <si>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</si>
  <si>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</si>
  <si>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</si>
  <si>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</si>
  <si>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</si>
  <si>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</si>
  <si>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</si>
  <si>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</si>
  <si>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</si>
  <si>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</si>
  <si>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</si>
  <si>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</si>
  <si>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</si>
  <si>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</si>
  <si>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</si>
  <si>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</si>
  <si>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</si>
  <si>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</si>
  <si>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</si>
  <si>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</si>
  <si>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</si>
  <si>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</si>
  <si>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</si>
  <si>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</si>
  <si>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</si>
  <si>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</si>
  <si>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</si>
  <si>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</si>
  <si>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</si>
  <si>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</si>
  <si>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</si>
  <si>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</si>
  <si>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</si>
  <si>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</si>
  <si>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</si>
  <si>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</si>
  <si>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</si>
  <si>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</si>
  <si>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</si>
  <si>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</si>
  <si>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</si>
  <si>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</si>
  <si>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</si>
  <si>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</si>
  <si>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</si>
  <si>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</si>
  <si>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</si>
  <si>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</si>
  <si>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</si>
  <si>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</si>
  <si>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</si>
  <si>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</si>
  <si>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</si>
  <si>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</si>
  <si>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</si>
  <si>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</si>
  <si>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</si>
  <si>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</si>
  <si>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</si>
  <si>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</si>
  <si>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</si>
  <si>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</si>
  <si>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</si>
  <si>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</si>
  <si>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</si>
  <si>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</si>
  <si>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</si>
  <si>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</si>
  <si>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</si>
  <si>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</si>
  <si>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</si>
  <si>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</si>
  <si>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</si>
  <si>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</si>
  <si>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</si>
  <si>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</si>
  <si>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</si>
  <si>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</si>
  <si>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</si>
  <si>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</si>
  <si>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</si>
  <si>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</si>
  <si>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</si>
  <si>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</si>
  <si>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</si>
  <si>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</si>
  <si>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</si>
  <si>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</si>
  <si>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</si>
  <si>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</si>
  <si>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</si>
  <si>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</si>
  <si>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</si>
  <si>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</si>
  <si>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</si>
  <si>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</si>
  <si>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</si>
  <si>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</si>
  <si>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</si>
  <si>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</si>
  <si>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</si>
  <si>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</si>
  <si>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</si>
  <si>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</si>
  <si>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</si>
  <si>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</si>
  <si>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</si>
  <si>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</si>
  <si>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</si>
  <si>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</si>
  <si>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</si>
  <si>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</si>
  <si>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</si>
  <si>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</si>
  <si>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</si>
  <si>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</si>
  <si>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</si>
  <si>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</si>
  <si>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</si>
  <si>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</si>
  <si>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</si>
  <si>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</si>
  <si>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</si>
  <si>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</si>
  <si>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</si>
  <si>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</si>
  <si>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</si>
  <si>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</si>
  <si>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</si>
  <si>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</si>
  <si>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</si>
  <si>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</si>
  <si>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</si>
  <si>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</si>
  <si>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</si>
  <si>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</si>
  <si>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</si>
  <si>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</si>
  <si>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</si>
  <si>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</si>
  <si>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</si>
  <si>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</si>
  <si>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</si>
  <si>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</si>
  <si>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</si>
  <si>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</si>
  <si>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</si>
  <si>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</si>
  <si>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</si>
  <si>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</si>
  <si>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</si>
  <si>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</si>
  <si>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</si>
  <si>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</si>
  <si>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</si>
  <si>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</si>
  <si>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</si>
  <si>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</si>
  <si>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</si>
  <si>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</si>
  <si>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</si>
  <si>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</si>
  <si>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</si>
  <si>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</si>
  <si>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</si>
  <si>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</si>
  <si>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</si>
  <si>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</si>
  <si>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</si>
  <si>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</si>
  <si>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</si>
  <si>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</si>
  <si>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</si>
  <si>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</si>
  <si>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</si>
  <si>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</si>
  <si>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</si>
  <si>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</si>
  <si>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</si>
  <si>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</si>
  <si>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</si>
  <si>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</si>
  <si>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</si>
  <si>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</si>
  <si>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</si>
  <si>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</si>
  <si>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</si>
  <si>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</si>
  <si>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</si>
  <si>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</si>
  <si>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</si>
  <si>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</si>
  <si>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</si>
  <si>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</si>
  <si>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</si>
  <si>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</si>
  <si>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</si>
  <si>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</si>
  <si>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</si>
  <si>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</si>
  <si>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</si>
  <si>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</si>
  <si>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</si>
  <si>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</si>
  <si>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</si>
  <si>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</si>
  <si>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</si>
  <si>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</si>
  <si>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</si>
  <si>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</si>
  <si>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</si>
  <si>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</si>
  <si>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</si>
  <si>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</si>
  <si>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</si>
  <si>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</si>
  <si>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</si>
  <si>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</si>
  <si>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</si>
  <si>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</si>
  <si>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</si>
  <si>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</si>
  <si>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</si>
  <si>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</si>
  <si>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</si>
  <si>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</si>
  <si>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</si>
  <si>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</si>
  <si>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</si>
  <si>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</si>
  <si>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</si>
  <si>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</si>
  <si>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</si>
  <si>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</si>
  <si>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</si>
  <si>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</si>
  <si>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</si>
  <si>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</si>
  <si>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</si>
  <si>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</si>
  <si>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</si>
  <si>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</si>
  <si>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</si>
  <si>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</si>
  <si>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</si>
  <si>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</si>
  <si>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</si>
  <si>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</si>
  <si>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</si>
  <si>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</si>
  <si>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</si>
  <si>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</si>
  <si>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</si>
  <si>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</si>
  <si>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</si>
  <si>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</si>
  <si>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</si>
  <si>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</si>
  <si>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</si>
  <si>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</si>
  <si>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</si>
  <si>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</si>
  <si>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</si>
  <si>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</si>
  <si>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</si>
  <si>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</si>
  <si>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</si>
  <si>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</si>
  <si>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</si>
  <si>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</si>
  <si>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</si>
  <si>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</si>
  <si>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</si>
  <si>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</si>
  <si>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</si>
  <si>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</si>
  <si>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</si>
  <si>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</si>
  <si>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</si>
  <si>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</si>
  <si>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</si>
  <si>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</si>
  <si>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</si>
  <si>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</si>
  <si>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</si>
  <si>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</si>
  <si>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</si>
  <si>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</si>
  <si>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</si>
  <si>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</si>
  <si>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</si>
  <si>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</si>
  <si>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</si>
  <si>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</si>
  <si>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</si>
  <si>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</si>
  <si>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</si>
  <si>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</si>
  <si>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</si>
  <si>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</si>
  <si>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</si>
  <si>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</si>
  <si>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</si>
  <si>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</si>
  <si>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</si>
  <si>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</si>
  <si>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</si>
  <si>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</si>
  <si>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</si>
  <si>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</si>
  <si>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</si>
  <si>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</si>
  <si>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</si>
  <si>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</si>
  <si>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</si>
  <si>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</si>
  <si>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</si>
  <si>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</si>
  <si>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</si>
  <si>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</si>
  <si>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</si>
  <si>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</si>
  <si>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</si>
  <si>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</si>
  <si>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</si>
  <si>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</si>
  <si>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</si>
  <si>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</si>
  <si>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</si>
  <si>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</si>
  <si>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</si>
  <si>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</si>
  <si>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</si>
  <si>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</si>
  <si>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</si>
  <si>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</si>
  <si>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</si>
  <si>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</si>
  <si>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</si>
  <si>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</si>
  <si>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</si>
  <si>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</si>
  <si>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</si>
  <si>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</si>
  <si>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</si>
  <si>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</si>
  <si>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</si>
  <si>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</si>
  <si>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</si>
  <si>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</si>
  <si>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</si>
  <si>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</si>
  <si>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</si>
  <si>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</si>
  <si>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</si>
  <si>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</si>
  <si>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</si>
  <si>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</si>
  <si>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</si>
  <si>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</si>
  <si>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</si>
  <si>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</si>
  <si>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</si>
  <si>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</si>
  <si>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</si>
  <si>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</si>
  <si>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</si>
  <si>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</si>
  <si>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</si>
  <si>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</si>
  <si>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</si>
  <si>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</si>
  <si>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</si>
  <si>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</si>
  <si>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</si>
  <si>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</si>
  <si>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</si>
  <si>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</si>
  <si>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</si>
  <si>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</si>
  <si>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</si>
  <si>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</si>
  <si>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</si>
  <si>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</si>
  <si>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</si>
  <si>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</si>
  <si>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</si>
  <si>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</si>
  <si>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</si>
  <si>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</si>
  <si>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</si>
  <si>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</si>
  <si>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</si>
  <si>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</si>
  <si>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</si>
  <si>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</si>
  <si>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</si>
  <si>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</si>
  <si>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</si>
  <si>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</si>
  <si>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</si>
  <si>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</si>
  <si>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</si>
  <si>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</si>
  <si>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</si>
  <si>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</si>
  <si>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</si>
  <si>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</si>
  <si>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</si>
  <si>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</si>
  <si>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</si>
  <si>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</si>
  <si>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</si>
  <si>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</si>
  <si>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</si>
  <si>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</si>
  <si>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</si>
  <si>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</si>
  <si>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</si>
  <si>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</si>
  <si>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</si>
  <si>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</si>
  <si>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</si>
  <si>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</si>
  <si>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</si>
  <si>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</si>
  <si>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</si>
  <si>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</si>
  <si>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</si>
  <si>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</si>
  <si>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</si>
  <si>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</si>
  <si>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</si>
  <si>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</si>
  <si>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</si>
  <si>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</si>
  <si>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</si>
  <si>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</si>
  <si>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</si>
  <si>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</si>
  <si>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</si>
  <si>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</si>
  <si>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</si>
  <si>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</si>
  <si>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</si>
  <si>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</si>
  <si>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</si>
  <si>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</si>
  <si>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</si>
  <si>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</si>
  <si>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</si>
  <si>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</si>
  <si>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</si>
  <si>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</si>
  <si>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</si>
  <si>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</si>
  <si>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</si>
  <si>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</si>
  <si>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</si>
  <si>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</si>
  <si>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</si>
  <si>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</si>
  <si>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</si>
  <si>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</si>
  <si>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</si>
  <si>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</si>
  <si>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</si>
  <si>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</si>
  <si>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</si>
  <si>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</si>
  <si>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</si>
  <si>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</si>
  <si>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</si>
  <si>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</si>
  <si>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</si>
  <si>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</si>
  <si>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</si>
  <si>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</si>
  <si>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</si>
  <si>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</si>
  <si>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</si>
  <si>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</si>
  <si>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</si>
  <si>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</si>
  <si>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</si>
  <si>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</si>
  <si>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</si>
  <si>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</si>
  <si>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</si>
  <si>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</si>
  <si>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</si>
  <si>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</si>
  <si>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</si>
  <si>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</si>
  <si>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</si>
  <si>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</si>
  <si>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</si>
  <si>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</si>
  <si>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</si>
  <si>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</si>
  <si>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</si>
  <si>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</si>
  <si>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</si>
  <si>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</si>
  <si>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</si>
  <si>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</si>
  <si>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</si>
  <si>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</si>
  <si>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</si>
  <si>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</si>
  <si>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</si>
  <si>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</si>
  <si>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</si>
  <si>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</si>
  <si>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</si>
  <si>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</si>
  <si>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</si>
  <si>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</si>
  <si>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</si>
  <si>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</si>
  <si>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</si>
  <si>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</si>
  <si>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</si>
  <si>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</si>
  <si>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</si>
  <si>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</si>
  <si>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</si>
  <si>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</si>
  <si>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</si>
  <si>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</si>
  <si>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</si>
  <si>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</si>
  <si>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</si>
  <si>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</si>
  <si>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</si>
  <si>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</si>
  <si>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</si>
  <si>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</si>
  <si>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</si>
  <si>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</si>
  <si>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</si>
  <si>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</si>
  <si>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</si>
  <si>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</si>
  <si>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</si>
  <si>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</si>
  <si>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</si>
  <si>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</si>
  <si>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</si>
  <si>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</si>
  <si>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</si>
  <si>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</si>
  <si>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</si>
  <si>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</si>
  <si>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</si>
  <si>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</si>
  <si>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</si>
  <si>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</si>
  <si>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</si>
  <si>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</si>
  <si>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</si>
  <si>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</si>
  <si>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</si>
  <si>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</si>
  <si>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</si>
  <si>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</si>
  <si>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</si>
  <si>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</si>
  <si>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</si>
  <si>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</si>
  <si>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</si>
  <si>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</si>
  <si>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</si>
  <si>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</si>
  <si>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</si>
  <si>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</si>
  <si>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</si>
  <si>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</si>
  <si>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</si>
  <si>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</si>
  <si>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</si>
  <si>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</si>
  <si>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</si>
  <si>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</si>
  <si>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</si>
  <si>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</si>
  <si>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</si>
  <si>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</si>
  <si>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</si>
  <si>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</si>
  <si>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</si>
  <si>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</si>
  <si>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</si>
  <si>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</si>
  <si>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</si>
  <si>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</si>
  <si>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</si>
  <si>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</si>
  <si>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</si>
  <si>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</si>
  <si>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</si>
  <si>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</si>
  <si>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</si>
  <si>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</si>
  <si>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</si>
  <si>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</si>
  <si>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</si>
  <si>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</si>
  <si>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</si>
  <si>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</si>
  <si>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</si>
  <si>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</si>
  <si>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</si>
  <si>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</si>
  <si>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</si>
  <si>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</si>
  <si>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</si>
  <si>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</si>
  <si>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</si>
  <si>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</si>
  <si>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</si>
  <si>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</si>
  <si>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</si>
  <si>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</si>
  <si>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</si>
  <si>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</si>
  <si>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</si>
  <si>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</si>
  <si>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</si>
  <si>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</si>
  <si>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</si>
  <si>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</si>
  <si>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</si>
  <si>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</si>
  <si>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</si>
  <si>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</si>
  <si>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</si>
  <si>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</si>
  <si>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</si>
  <si>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</si>
  <si>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</si>
  <si>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</si>
  <si>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</si>
  <si>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</si>
  <si>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</si>
  <si>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</si>
  <si>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</si>
  <si>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</si>
  <si>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</si>
  <si>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</si>
  <si>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</si>
  <si>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</si>
  <si>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</si>
  <si>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</si>
  <si>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</si>
  <si>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</si>
  <si>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</si>
  <si>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</si>
  <si>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</si>
  <si>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</si>
  <si>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</si>
  <si>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</si>
  <si>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</si>
  <si>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</si>
  <si>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</si>
  <si>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</si>
  <si>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</si>
  <si>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</si>
  <si>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</si>
  <si>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</si>
  <si>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</si>
  <si>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</si>
  <si>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</si>
  <si>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</si>
  <si>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</si>
  <si>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</si>
  <si>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</si>
  <si>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</si>
  <si>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</si>
  <si>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</si>
  <si>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</si>
  <si>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</si>
  <si>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</si>
  <si>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</si>
  <si>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</si>
  <si>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</si>
  <si>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</si>
  <si>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</si>
  <si>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</si>
  <si>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</si>
  <si>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</si>
  <si>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</si>
  <si>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</si>
  <si>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</si>
  <si>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</si>
  <si>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</si>
  <si>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</si>
  <si>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</si>
  <si>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</si>
  <si>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</si>
  <si>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</si>
  <si>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</si>
  <si>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</si>
  <si>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</si>
  <si>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</si>
  <si>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</si>
  <si>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</si>
  <si>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</si>
  <si>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</si>
  <si>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</si>
  <si>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</si>
  <si>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</si>
  <si>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</si>
  <si>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</si>
  <si>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</si>
  <si>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</si>
  <si>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</si>
  <si>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</si>
  <si>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</si>
  <si>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</si>
  <si>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</si>
  <si>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</si>
  <si>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</si>
  <si>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</si>
  <si>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</si>
  <si>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</si>
  <si>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</si>
  <si>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</si>
  <si>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</si>
  <si>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</si>
  <si>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</si>
  <si>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</si>
  <si>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</si>
  <si>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</si>
  <si>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</si>
  <si>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</si>
  <si>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</si>
  <si>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</si>
  <si>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</si>
  <si>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</si>
  <si>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</si>
  <si>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</si>
  <si>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</si>
  <si>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</si>
  <si>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</si>
  <si>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</si>
  <si>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</si>
  <si>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</si>
  <si>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</si>
  <si>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</si>
  <si>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</si>
  <si>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</si>
  <si>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</si>
  <si>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</si>
  <si>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</si>
  <si>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</si>
  <si>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</si>
  <si>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</si>
  <si>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</si>
  <si>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</si>
  <si>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</si>
  <si>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</si>
  <si>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</si>
  <si>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</si>
  <si>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</si>
  <si>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</si>
  <si>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</si>
  <si>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</si>
  <si>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</si>
  <si>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</si>
  <si>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</si>
  <si>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</si>
  <si>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</si>
  <si>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</si>
  <si>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</si>
  <si>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</si>
  <si>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</si>
  <si>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</si>
  <si>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</si>
  <si>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</si>
  <si>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</si>
  <si>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</si>
  <si>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</si>
  <si>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</si>
  <si>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</si>
  <si>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</si>
  <si>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</si>
  <si>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</si>
  <si>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</si>
  <si>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</si>
  <si>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</si>
  <si>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</si>
  <si>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</si>
  <si>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</si>
  <si>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</si>
  <si>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</si>
  <si>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</si>
  <si>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</si>
  <si>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</si>
  <si>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</si>
  <si>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</si>
  <si>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</si>
  <si>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</si>
  <si>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</si>
  <si>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</si>
  <si>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</si>
  <si>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</si>
  <si>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</si>
  <si>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</si>
  <si>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</si>
  <si>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</si>
  <si>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</si>
  <si>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</si>
  <si>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</si>
  <si>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</si>
  <si>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</si>
  <si>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</si>
  <si>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</si>
  <si>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</si>
  <si>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</si>
  <si>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</si>
  <si>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</si>
  <si>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</si>
  <si>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</si>
  <si>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</si>
  <si>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</si>
  <si>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</si>
  <si>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</si>
  <si>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</si>
  <si>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</si>
  <si>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</si>
  <si>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</si>
  <si>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</si>
  <si>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</si>
  <si>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</si>
  <si>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</si>
  <si>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</si>
  <si>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</si>
  <si>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</si>
  <si>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</si>
  <si>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</si>
  <si>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</si>
  <si>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</si>
  <si>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</si>
  <si>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</si>
  <si>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</si>
  <si>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</si>
  <si>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</si>
  <si>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</si>
  <si>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</si>
  <si>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</si>
  <si>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</si>
  <si>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</si>
  <si>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</si>
  <si>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</si>
  <si>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</si>
  <si>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</si>
  <si>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</si>
  <si>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</si>
  <si>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</si>
  <si>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</si>
  <si>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</si>
  <si>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</si>
  <si>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</si>
  <si>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</si>
  <si>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</si>
  <si>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</si>
  <si>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</si>
  <si>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</si>
  <si>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</si>
  <si>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</si>
  <si>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</si>
  <si>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</si>
  <si>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</si>
  <si>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</si>
  <si>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</si>
  <si>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</si>
  <si>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</si>
  <si>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</si>
  <si>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</si>
  <si>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</si>
  <si>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</si>
  <si>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</si>
  <si>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</si>
  <si>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</si>
  <si>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</si>
  <si>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</si>
  <si>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</si>
  <si>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</si>
  <si>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</si>
  <si>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</si>
  <si>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</si>
  <si>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</si>
  <si>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</si>
  <si>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</si>
  <si>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</si>
  <si>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</si>
  <si>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</si>
  <si>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</si>
  <si>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</si>
  <si>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</si>
  <si>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</si>
  <si>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</si>
  <si>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</si>
  <si>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</si>
  <si>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</si>
  <si>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</si>
  <si>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</si>
  <si>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</si>
  <si>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</si>
  <si>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</si>
  <si>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</si>
  <si>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</si>
  <si>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</si>
  <si>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</si>
  <si>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</si>
  <si>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</si>
  <si>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</si>
  <si>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</si>
  <si>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</si>
  <si>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</si>
  <si>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</si>
  <si>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</si>
  <si>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</si>
  <si>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</si>
  <si>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</si>
  <si>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</si>
  <si>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</si>
  <si>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</si>
  <si>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</si>
  <si>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</si>
  <si>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</si>
  <si>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</si>
  <si>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</si>
  <si>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</si>
  <si>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</si>
  <si>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</si>
  <si>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</si>
  <si>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</si>
  <si>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</si>
  <si>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</si>
  <si>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</si>
  <si>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</si>
  <si>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</si>
  <si>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</si>
  <si>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</si>
  <si>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</si>
  <si>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</si>
  <si>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</si>
  <si>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</si>
  <si>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</si>
  <si>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</si>
  <si>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</si>
  <si>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</si>
  <si>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</si>
  <si>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</si>
  <si>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</si>
  <si>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</si>
  <si>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</si>
  <si>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</si>
  <si>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PCM-20251206-00000051</t>
  </si>
  <si>
    <t>120 min</t>
  </si>
  <si>
    <t xml:space="preserve"> PCM-20250215-00000830 </t>
  </si>
  <si>
    <t>LTE site still down and  site located in aramco area access issue need special permission</t>
  </si>
  <si>
    <t>PCM-20251205-00000937</t>
  </si>
  <si>
    <t xml:space="preserve">Access night issue, USF area team will check morning </t>
  </si>
  <si>
    <t>PCM-20251206-00000174</t>
  </si>
  <si>
    <t>65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</si>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</sst>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2" totalsRowShown="0" headerRowDxfId="46" dataDxfId="45" headerRowBorderDxfId="43" tableBorderDxfId="44" totalsRowBorderDxfId="42">
  <autoFilter ref="A1:L1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29" dataDxfId="28" headerRowBorderDxfId="26" tableBorderDxfId="27">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6" totalsRowShown="0" headerRowDxfId="13" tableBorderDxfId="12">
  <autoFilter ref="A1:L41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334.23682523148454</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45997.185251157411</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45997.185251157411</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45997.185251157411</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45997.185251157411</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45997.185251157411</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45997.185251157411</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45997.185251157411</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45997.185251157411</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45997.185251157411</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45997.185251157411</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45997.185251157411</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45997.185251157411</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45997.185251157411</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45997.185251157411</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45997.185251157411</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45997.185251157411</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45997.185251157411</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45997.185251157411</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45997.185251157411</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45997.185251157411</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45997.185251157411</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45997.185251157411</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45997.185251157411</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45997.185251157411</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45997.185251157411</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45997.185251157411</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45997.185251157411</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45997.185251157411</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45997.185251157411</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45997.185251157411</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45997.185251157411</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45997.185251157411</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45997.185251157411</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45997.185251157411</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45997.185251157411</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45997.185251157411</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45997.185251157411</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45997.185251157411</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45997.185251157411</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45997.185251157411</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45997.185251157411</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45997.185251157411</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45997.185251157411</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45997.185251157411</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45997.185251157411</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45997.185251157411</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45997.185251157411</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45997.185251157411</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45997.185251157411</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45997.185251157411</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45997.185251157411</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45997.185251157411</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45997.185251157411</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45997.185251157411</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45997.185251157411</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45997.185251157411</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45997.185251157411</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45997.185251157411</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45997.185251157411</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45997.185251157411</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45997.185251157411</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45997.185251157411</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45997.185251157411</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45997.185251157411</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45997.185251157411</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45997.185251157411</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45997.185251157411</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45997.185251157411</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45997.185251157411</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45997.185251157411</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45997.185251157411</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45997.185251157411</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45997.185251157411</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45997.185251157411</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45997.185251157411</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45997.185251157411</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45997.185251157411</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45997.185251157411</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45997.185251157411</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45997.185251157411</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45997.185251157411</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45997.185251157411</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45997.185251157411</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45997.185251157411</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45997.185251157411</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45997.185251157411</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45997.185251157411</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45997.185251157411</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45997.185251157411</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45997.185251157411</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45997.185251157411</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45997.185251157411</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45997.185251157411</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45997.185251157411</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45997.185251157411</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45997.185251157411</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45997.185251157411</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45997.185251157411</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45997.185251157411</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45997.185251157411</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45997.185251157411</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45997.185251157411</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45997.185251157411</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45997.185251157411</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45997.185251157411</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45997.185251157411</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45997.185251157411</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45997.185251157411</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45997.185251157411</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45997.185251157411</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45997.185251157411</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45997.185251157411</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45997.185251157411</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45997.185251157411</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45997.185251157411</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45997.185251157411</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45997.185251157411</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45997.185251157411</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45997.185251157411</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45997.185251157411</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45997.185251157411</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45997.185251157411</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45997.185251157411</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45997.185251157411</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45997.185251157411</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45997.185251157411</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45997.185251157411</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45997.185251157411</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45997.185251157411</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45997.185251157411</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45997.185251157411</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45997.185251157411</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45997.185251157411</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45997.185251157411</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45997.185251157411</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45997.185251157411</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45997.185251157411</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45997.185251157411</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45997.185251157411</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45997.185251157411</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45997.185251157411</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45997.185251157411</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45997.185251157411</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45997.185251157411</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45997.185251157411</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45997.185251157411</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45997.185251157411</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45997.185251157411</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45997.185251157411</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45997.185251157411</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45997.185251157411</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45997.185251157411</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45997.185251157411</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45997.185251157411</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45997.185251157411</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45997.185251157411</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45997.185251157411</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45997.185251157411</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45997.185251157411</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45997.185251157411</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45997.185251157411</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45997.185251157411</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45997.185251157411</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45997.185251157411</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45997.185251157411</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45997.185251157411</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45997.185251157411</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45997.185251157411</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45997.185251157411</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45997.185251157411</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45997.185251157411</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45997.185251157411</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45997.185251157411</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45997.185251157411</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45997.185251157411</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45997.185251157411</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45997.185251157411</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45997.185251157411</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45997.185251157411</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45997.185251157411</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45997.185251157411</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45997.185251157411</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45997.185251157411</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45997.185251157411</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45997.185251157411</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45997.185251157411</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45997.185251157411</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45997.185251157411</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45997.185251157411</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45997.185251157411</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45997.185251157411</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45997.185251157411</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45997.185251157411</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45997.185251157411</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45997.185251157411</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76796583-A15A-4F47-B513-24A683B0ECA0}"/>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172.18541319444921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12.797832175929216</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8" t="s">
        <v>22350</v>
      </c>
      <c r="E5" s="81" t="s">
        <v>39106</v>
      </c>
      <c r="F5" s="98">
        <v>45997.047164351854</v>
      </c>
      <c r="G5" s="99">
        <f ca="1">IFERROR(NOW()-F5,"-")</f>
        <v>0.13808680555666797</v>
      </c>
      <c r="H5" s="98">
        <v>45997.040914351855</v>
      </c>
      <c r="I5" s="18" t="str">
        <f>IFERROR(VLOOKUP(D5,DB!A:F,6,0),"")</f>
        <v>Power cube</v>
      </c>
      <c r="J5" s="18" t="str">
        <f>IFERROR(VLOOKUP(D5,DB!A:G,7,0),"")</f>
        <v>Good</v>
      </c>
      <c r="K5" s="19" t="s">
        <v>39117</v>
      </c>
      <c r="L5" s="18" t="str">
        <f>IFERROR(VLOOKUP(D5,DB!A:I,9,0),"")</f>
        <v>Latis</v>
      </c>
    </row>
    <row r="6" spans="1:12" ht="31.5" customHeight="1">
      <c r="A6" s="96"/>
      <c r="B6" s="18" t="str">
        <f>IFERROR(VLOOKUP(D6,DB!A:K,11,0),"")</f>
        <v/>
      </c>
      <c r="C6" s="18"/>
      <c r="D6" s="18"/>
      <c r="E6" s="97"/>
      <c r="F6" s="98"/>
      <c r="G6" s="99">
        <f ca="1">IFERROR(NOW()-F6,"-")</f>
        <v>45997.185251157411</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45997.185251157411</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45997.185251157411</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45997.185251157411</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45997.185251157411</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45997.185251157411</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45997.185251157411</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45997.185251157411</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45997.185251157411</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45997.185251157411</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45997.185251157411</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45997.185251157411</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45997.185251157411</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45997.185251157411</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45997.185251157411</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45997.185251157411</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45997.185251157411</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45997.185251157411</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45997.185251157411</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45997.185251157411</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45997.185251157411</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45997.185251157411</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45997.185251157411</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45997.185251157411</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45997.185251157411</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45997.185251157411</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45997.185251157411</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45997.185251157411</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45997.185251157411</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45997.185251157411</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45997.185251157411</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45997.185251157411</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45997.185251157411</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45997.185251157411</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45997.185251157411</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45997.185251157411</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45997.185251157411</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45997.185251157411</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45997.185251157411</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45997.185251157411</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45997.185251157411</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45997.185251157411</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45997.185251157411</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45997.185251157411</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45997.185251157411</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45997.185251157411</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45997.185251157411</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45997.185251157411</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45997.185251157411</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45997.185251157411</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45997.185251157411</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45997.185251157411</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45997.185251157411</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45997.185251157411</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45997.185251157411</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45997.185251157411</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45997.185251157411</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45997.185251157411</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45997.185251157411</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45997.185251157411</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45997.185251157411</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45997.185251157411</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45997.185251157411</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45997.185251157411</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45997.185251157411</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45997.185251157411</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45997.185251157411</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45997.185251157411</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45997.185251157411</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45997.185251157411</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45997.185251157411</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45997.185251157411</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45997.185251157411</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45997.185251157411</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45997.185251157411</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45997.185251157411</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45997.185251157411</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45997.185251157411</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45997.185251157411</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45997.185251157411</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45997.185251157411</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45997.185251157411</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45997.185251157411</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45997.185251157411</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45997.185251157411</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45997.185251157411</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45997.185251157411</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45997.185251157411</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45997.185251157411</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45997.185251157411</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45997.185251157411</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45997.185251157411</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45997.185251157411</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45997.185251157411</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45997.185251157411</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45997.185251157411</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45997.185251157411</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45997.185251157411</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45997.185251157411</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45997.185251157411</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45997.185251157411</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45997.185251157411</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45997.185251157411</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45997.185251157411</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45997.185251157411</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45997.185251157411</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45997.185251157411</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45997.185251157411</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45997.185251157411</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45997.185251157411</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45997.185251157411</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45997.185251157411</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45997.185251157411</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45997.185251157411</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45997.185251157411</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45997.185251157411</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45997.185251157411</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45997.185251157411</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45997.185251157411</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45997.185251157411</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45997.185251157411</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45997.185251157411</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45997.185251157411</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45997.185251157411</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45997.185251157411</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45997.185251157411</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45997.185251157411</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45997.185251157411</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45997.185251157411</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45997.185251157411</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45997.185251157411</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45997.185251157411</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45997.185251157411</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45997.185251157411</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45997.185251157411</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45997.185251157411</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45997.185251157411</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45997.185251157411</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45997.185251157411</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45997.185251157411</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45997.185251157411</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45997.185251157411</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45997.185251157411</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45997.185251157411</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45997.185251157411</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45997.185251157411</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45997.185251157411</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45997.185251157411</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45997.185251157411</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45997.185251157411</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45997.185251157411</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45997.185251157411</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45997.185251157411</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45997.185251157411</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45997.185251157411</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45997.185251157411</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45997.185251157411</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45997.185251157411</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45997.185251157411</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45997.185251157411</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45997.185251157411</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45997.185251157411</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45997.185251157411</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45997.185251157411</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45997.185251157411</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45997.185251157411</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45997.185251157411</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45997.185251157411</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45997.185251157411</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45997.185251157411</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45997.185251157411</v>
      </c>
      <c r="H176" s="98"/>
      <c r="I176" s="18" t="str">
        <f>IFERROR(VLOOKUP(D176,DB!A:F,6,0),"")</f>
        <v/>
      </c>
      <c r="J176" s="18" t="str">
        <f>IFERROR(VLOOKUP(D176,DB!A:G,7,0),"")</f>
        <v/>
      </c>
      <c r="K176" s="19"/>
      <c r="L176" s="18" t="str">
        <f>IFERROR(VLOOKUP(D176,DB!A:I,9,0),"")</f>
        <v/>
      </c>
    </row>
    <row r="177" spans="1:12" ht="31.5" customHeight="1">
      <c r="A177" s="150"/>
      <c r="B177" s="151" t="str">
        <f>IFERROR(VLOOKUP(D177,DB!A:K,11,0),"")</f>
        <v/>
      </c>
      <c r="C177" s="151"/>
      <c r="D177" s="151"/>
      <c r="E177" s="151"/>
      <c r="F177" s="152"/>
      <c r="G177" s="153">
        <f ca="1">IFERROR(NOW()-F177,"-")</f>
        <v>45997.185251157411</v>
      </c>
      <c r="H177" s="152"/>
      <c r="I177" s="151" t="str">
        <f>IFERROR(VLOOKUP(D177,DB!A:F,6,0),"")</f>
        <v/>
      </c>
      <c r="J177" s="151" t="str">
        <f>IFERROR(VLOOKUP(D177,DB!A:G,7,0),"")</f>
        <v/>
      </c>
      <c r="K177" s="154"/>
      <c r="L177" s="151" t="str">
        <f>IFERROR(VLOOKUP(D177,DB!A:I,9,0),"")</f>
        <v/>
      </c>
    </row>
    <row r="178" spans="1:12" ht="31.5" customHeight="1">
      <c r="A178" s="96"/>
      <c r="B178" s="18" t="str">
        <f>IFERROR(VLOOKUP(D178,DB!A:K,11,0),"")</f>
        <v/>
      </c>
      <c r="C178" s="18"/>
      <c r="D178" s="18"/>
      <c r="E178" s="18"/>
      <c r="F178" s="98"/>
      <c r="G178" s="99">
        <f ca="1">IFERROR(NOW()-F178,"-")</f>
        <v>45997.185251157411</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45997.185251157411</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45997.185251157411</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45997.185251157411</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45997.185251157411</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45997.185251157411</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45997.185251157411</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45997.185251157411</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45997.185251157411</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45997.185251157411</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45997.185251157411</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45997.185251157411</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45997.185251157411</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45997.185251157411</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45997.185251157411</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45997.185251157411</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45997.185251157411</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45997.185251157411</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45997.185251157411</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45997.185251157411</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45997.185251157411</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45997.185251157411</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45997.185251157411</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45997.185251157411</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45997.185251157411</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45997.185251157411</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45997.185251157411</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45997.185251157411</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45997.185251157411</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45997.185251157411</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45997.185251157411</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45997.185251157411</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45997.185251157411</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45997.185251157411</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45997.185251157411</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45997.185251157411</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45997.185251157411</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45997.185251157411</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45997.185251157411</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45997.185251157411</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45997.185251157411</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45997.185251157411</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45997.185251157411</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45997.185251157411</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45997.185251157411</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45997.185251157411</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45997.185251157411</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45997.185251157411</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45997.185251157411</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45997.185251157411</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45997.185251157411</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45997.185251157411</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45997.185251157411</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45997.185251157411</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45997.185251157411</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45997.185251157411</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45997.185251157411</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45997.185251157411</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45997.185251157411</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45997.185251157411</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45997.185251157411</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45997.185251157411</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45997.185251157411</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45997.185251157411</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45997.185251157411</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45997.185251157411</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45997.185251157411</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45997.185251157411</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45997.185251157411</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45997.185251157411</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45997.185251157411</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45997.185251157411</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45997.185251157411</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45997.185251157411</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45997.185251157411</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45997.185251157411</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45997.185251157411</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45997.185251157411</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45997.185251157411</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45997.185251157411</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45997.185251157411</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45997.185251157411</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45997.185251157411</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45997.185251157411</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45997.185251157411</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45997.185251157411</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45997.185251157411</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45997.185251157411</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45997.185251157411</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45997.185251157411</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45997.185251157411</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45997.185251157411</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45997.185251157411</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45997.185251157411</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45997.185251157411</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45997.185251157411</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45997.185251157411</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45997.185251157411</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45997.185251157411</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45997.185251157411</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45997.185251157411</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45997.185251157411</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45997.185251157411</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45997.185251157411</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45997.185251157411</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45997.185251157411</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45997.185251157411</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45997.185251157411</v>
      </c>
      <c r="H285" s="98"/>
      <c r="I285" s="18" t="str">
        <f>IFERROR(VLOOKUP(D285,DB!A:F,6,0),"")</f>
        <v/>
      </c>
      <c r="J285" s="18" t="str">
        <f>IFERROR(VLOOKUP(D285,DB!A:G,7,0),"")</f>
        <v/>
      </c>
      <c r="K285" s="19"/>
      <c r="L285" s="18" t="str">
        <f>IFERROR(VLOOKUP(D285,DB!A:I,9,0),"")</f>
        <v/>
      </c>
    </row>
    <row r="286" spans="1:12" ht="31.5" customHeight="1">
      <c r="A286" s="150"/>
      <c r="B286" s="151" t="str">
        <f>IFERROR(VLOOKUP(D286,DB!A:K,11,0),"")</f>
        <v/>
      </c>
      <c r="C286" s="151"/>
      <c r="D286" s="151"/>
      <c r="E286" s="151"/>
      <c r="F286" s="152"/>
      <c r="G286" s="153">
        <f ca="1">IFERROR(NOW()-F286,"-")</f>
        <v>45997.185251157411</v>
      </c>
      <c r="H286" s="152"/>
      <c r="I286" s="151" t="str">
        <f>IFERROR(VLOOKUP(D286,DB!A:F,6,0),"")</f>
        <v/>
      </c>
      <c r="J286" s="151" t="str">
        <f>IFERROR(VLOOKUP(D286,DB!A:G,7,0),"")</f>
        <v/>
      </c>
      <c r="K286" s="154"/>
      <c r="L286" s="151"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45997.185251157411</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45997.185251157411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45997.185251157411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45997.185251157411</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45997.185251157411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45997.185251157411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45997.185251157411</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45997.185251157411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45997.185251157411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45997.185251157411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45997.185251157411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45997.185251157411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45997.185251157411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45997.185251157411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45997.185251157411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45997.185251157411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45997.185251157411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45997.185251157411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45997.185251157411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45997.185251157411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45997.185251157411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45997.185251157411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45997.185251157411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45997.185251157411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45997.185251157411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45997.185251157411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45997.185251157411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45997.185251157411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45997.185251157411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45997.185251157411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45997.185251157411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45997.185251157411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45997.185251157411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45997.185251157411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45997.185251157411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45997.185251157411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45997.185251157411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45997.185251157411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45997.185251157411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45997.185251157411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45997.185251157411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45997.185251157411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45997.185251157411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45997.185251157411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45997.185251157411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45997.185251157411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45997.185251157411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45997.185251157411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45997.185251157411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45997.185251157411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45997.185251157411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45997.185251157411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45997.185251157411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45997.185251157411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45997.185251157411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45997.185251157411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45997.185251157411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45997.185251157411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45997.185251157411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45997.185251157411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45997.185251157411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45997.185251157411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45997.185251157411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45997.185251157411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45997.185251157411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45997.185251157411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45997.185251157411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45997.185251157411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45997.185251157411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45997.185251157411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45997.185251157411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45997.185251157411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45997.185251157411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45997.185251157411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45997.185251157411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45997.185251157411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45997.185251157411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45997.185251157411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45997.185251157411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45997.185251157411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45997.185251157411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45997.185251157411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45997.185251157411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45997.185251157411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45997.185251157411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45997.185251157411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45997.185251157411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45997.185251157411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45997.185251157411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45997.185251157411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45997.185251157411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45997.185251157411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45997.185251157411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45997.185251157411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45997.185251157411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45997.185251157411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45997.185251157411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45997.185251157411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45997.185251157411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45997.185251157411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45997.185251157411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45997.185251157411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45997.185251157411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45997.185251157411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45997.185251157411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45997.185251157411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45997.185251157411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45997.185251157411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45997.185251157411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45997.185251157411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45997.185251157411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45997.185251157411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45997.185251157411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45997.185251157411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45997.185251157411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45997.185251157411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45997.185251157411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45997.185251157411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45997.185251157411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45997.185251157411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45997.185251157411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45997.185251157411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45997.185251157411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45997.185251157411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45997.185251157411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45997.185251157411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45997.185251157411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45997.185251157411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45997.185251157411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45997.185251157411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45997.185251157411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45997.185251157411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45997.185251157411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45997.185251157411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45997.185251157411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45997.185251157411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45997.185251157411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45997.185251157411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45997.185251157411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45997.185251157411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45997.185251157411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45997.185251157411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45997.185251157411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45997.185251157411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45997.185251157411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45997.185251157411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45997.185251157411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45997.185251157411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45997.185251157411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45997.185251157411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45997.185251157411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45997.185251157411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45997.185251157411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45997.185251157411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45997.185251157411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45997.185251157411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45997.185251157411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45997.185251157411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45997.185251157411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45997.185251157411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45997.185251157411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45997.185251157411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45997.185251157411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45997.185251157411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45997.185251157411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45997.185251157411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45997.185251157411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45997.185251157411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45997.185251157411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45997.185251157411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45997.185251157411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45997.185251157411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45997.185251157411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45997.185251157411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45997.185251157411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45997.185251157411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45997.185251157411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45997.185251157411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45997.185251157411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45997.185251157411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45997.185251157411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45997.185251157411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45997.185251157411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45997.185251157411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45997.185251157411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45997.185251157411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45997.185251157411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45997.185251157411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45997.185251157411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45997.185251157411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45997.185251157411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45997.185251157411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45997.185251157411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45997.185251157411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45997.185251157411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45997.185251157411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45997.185251157411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45997.185251157411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45997.185251157411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45997.185251157411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45997.185251157411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45997.185251157411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45997.185251157411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45997.185251157411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45997.185251157411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45997.185251157411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45997.185251157411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45997.185251157411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45997.185251157411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45997.185251157411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45997.185251157411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45997.185251157411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45997.185251157411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45997.185251157411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45997.185251157411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45997.185251157411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45997.185251157411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45997.185251157411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45997.185251157411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45997.185251157411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45997.185251157411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45997.185251157411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45997.185251157411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45997.185251157411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45997.185251157411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45997.185251157411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45997.185251157411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45997.185251157411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45997.185251157411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45997.185251157411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45997.185251157411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45997.185251157411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45997.185251157411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45997.185251157411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45997.185251157411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45997.185251157411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45997.185251157411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45997.185251157411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45997.185251157411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45997.185251157411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45997.185251157411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45997.185251157411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45997.185251157411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45997.185251157411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45997.185251157411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45997.185251157411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45997.185251157411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45997.185251157411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45997.185251157411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45997.185251157411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45997.185251157411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45997.185251157411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45997.185251157411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45997.185251157411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45997.185251157411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45997.185251157411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45997.185251157411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45997.185251157411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45997.185251157411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45997.185251157411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45997.185251157411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45997.185251157411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45997.185251157411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45997.185251157411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45997.185251157411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45997.185251157411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45997.185251157411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45997.185251157411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45997.185251157411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45997.185251157411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45997.185251157411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45997.185251157411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45997.185251157411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45997.185251157411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45997.185251157411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45997.185251157411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45997.185251157411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45997.185251157411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45997.185251157411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45997.185251157411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45997.185251157411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45997.185251157411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45997.185251157411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45997.185251157411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45997.185251157411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45997.185251157411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45997.185251157411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45997.185251157411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45997.185251157411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45997.185251157411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45997.185251157411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45997.185251157411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45997.185251157411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45997.185251157411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45997.185251157411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45997.185251157411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45997.185251157411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45997.185251157411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45997.185251157411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45997.185251157411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45997.185251157411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45997.185251157411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45997.185251157411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45997.185251157411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45997.185251157411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45997.185251157411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45997.185251157411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45997.185251157411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45997.185251157411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45997.185251157411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45997.185251157411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45997.185251157411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45997.185251157411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45997.185251157411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45997.185251157411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45997.185251157411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45997.185251157411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45997.185251157411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45997.185251157411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45997.185251157411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45997.185251157411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45997.185251157411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45997.185251157411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45997.185251157411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45997.185251157411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45997.185251157411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45997.185251157411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45997.185251157411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45997.185251157411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45997.185251157411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45997.185251157411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45997.185251157411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45997.185251157411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45997.185251157411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45997.185251157411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45997.185251157411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45997.185251157411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45997.185251157411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45997.185251157411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45997.185251157411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45997.185251157411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45997.185251157411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45997.185251157411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45997.185251157411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45997.185251157411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45997.185251157411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45997.185251157411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45997.185251157411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45997.185251157411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45997.185251157411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45997.185251157411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45997.185251157411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45997.185251157411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45997.185251157411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45997.185251157411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45997.185251157411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45997.185251157411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45997.185251157411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45997.185251157411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45997.185251157411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45997.185251157411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45997.185251157411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45997.185251157411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45997.185251157411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45997.185251157411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45997.185251157411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45997.185251157411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45997.185251157411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45997.185251157411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45997.185251157411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45997.185251157411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45997.185251157411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45997.185251157411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45997.185251157411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45997.185251157411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45997.185251157411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45997.185251157411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45997.185251157411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45997.185251157411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45997.185251157411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45997.185251157411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45997.185251157411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45997.185251157411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45997.185251157411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45997.185251157411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45997.185251157411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45997.185251157411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45997.185251157411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45997.185251157411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45997.185251157411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45997.185251157411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45997.185251157411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45997.185251157411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45997.185251157411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45997.185251157411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45997.185251157411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45997.185251157411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45997.185251157411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45997.185251157411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45997.185251157411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45997.185251157411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45997.185251157411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45997.185251157411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45997.185251157411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45997.185251157411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45997.185251157411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45997.185251157411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45997.185251157411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45997.185251157411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45997.185251157411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45997.185251157411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45997.185251157411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45997.185251157411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45997.185251157411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45997.185251157411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45997.185251157411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45997.185251157411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45997.185251157411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45997.185251157411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45997.185251157411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45997.185251157411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45997.185251157411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45997.185251157411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45997.185251157411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45997.185251157411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45997.185251157411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45997.185251157411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45997.185251157411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45997.185251157411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45997.185251157411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45997.185251157411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45997.185251157411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45997.185251157411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45997.185251157411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45997.185251157411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45997.185251157411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45997.185251157411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45997.185251157411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45997.185251157411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45997.185251157411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45997.185251157411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45997.185251157411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45997.185251157411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45997.185251157411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45997.185251157411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45997.185251157411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45997.185251157411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45997.185251157411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45997.185251157411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45997.185251157411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45997.185251157411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45997.185251157411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45997.185251157411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45997.185251157411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45997.185251157411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45997.185251157411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45997.185251157411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45997.185251157411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45997.185251157411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45997.185251157411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45997.185251157411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45997.185251157411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45997.185251157411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45997.185251157411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45997.185251157411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45997.185251157411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45997.185251157411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45997.185251157411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45997.185251157411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45997.185251157411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45997.185251157411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45997.185251157411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45997.185251157411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45997.185251157411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45997.185251157411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45997.185251157411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45997.185251157411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45997.185251157411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45997.185251157411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45997.185251157411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45997.185251157411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45997.185251157411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45997.185251157411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45997.185251157411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45997.185251157411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45997.185251157411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45997.185251157411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45997.185251157411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45997.185251157411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45997.185251157411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45997.185251157411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45997.185251157411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45997.185251157411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45997.185251157411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45997.185251157411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45997.185251157411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45997.185251157411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45997.185251157411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45997.185251157411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45997.185251157411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45997.185251157411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45997.185251157411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45997.185251157411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45997.185251157411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45997.185251157411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45997.185251157411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45997.185251157411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45997.185251157411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45997.185251157411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45997.185251157411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45997.185251157411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45997.185251157411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45997.185251157411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45997.185251157411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45997.185251157411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45997.185251157411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45997.185251157411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45997.185251157411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45997.185251157411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45997.185251157411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45997.185251157411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45997.185251157411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45997.185251157411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45997.185251157411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45997.185251157411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45997.185251157411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45997.185251157411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45997.185251157411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45997.185251157411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45997.185251157411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45997.185251157411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45997.185251157411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45997.185251157411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45997.185251157411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45997.185251157411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45997.185251157411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45997.185251157411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45997.185251157411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45997.185251157411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45997.185251157411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45997.185251157411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45997.185251157411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45997.185251157411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45997.185251157411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45997.185251157411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45997.185251157411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45997.185251157411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45997.185251157411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45997.185251157411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45997.185251157411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45997.185251157411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45997.185251157411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45997.185251157411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45997.185251157411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45997.185251157411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45997.185251157411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45997.185251157411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45997.185251157411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45997.185251157411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45997.185251157411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45997.185251157411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45997.185251157411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45997.185251157411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45997.185251157411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45997.185251157411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45997.185251157411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45997.185251157411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45997.185251157411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45997.185251157411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45997.185251157411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45997.185251157411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45997.185251157411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45997.185251157411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45997.185251157411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45997.185251157411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45997.185251157411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45997.185251157411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45997.185251157411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45997.185251157411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45997.185251157411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45997.185251157411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45997.185251157411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45997.185251157411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45997.185251157411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45997.185251157411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45997.185251157411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45997.185251157411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45997.185251157411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45997.185251157411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45997.185251157411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45997.185251157411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45997.185251157411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45997.185251157411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45997.185251157411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45997.185251157411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45997.185251157411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45997.185251157411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45997.185251157411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45997.185251157411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45997.185251157411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45997.185251157411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45997.185251157411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45997.185251157411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45997.185251157411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45997.185251157411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45997.185251157411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45997.185251157411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45997.185251157411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45997.185251157411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45997.185251157411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45997.185251157411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45997.185251157411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45997.185251157411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45997.185251157411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45997.185251157411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45997.185251157411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45997.185251157411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45997.185251157411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45997.185251157411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45997.185251157411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45997.185251157411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45997.185251157411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45997.185251157411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45997.185251157411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45997.185251157411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45997.185251157411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45997.185251157411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45997.185251157411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45997.185251157411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45997.185251157411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45997.185251157411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45997.185251157411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45997.185251157411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45997.185251157411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45997.185251157411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45997.185251157411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45997.185251157411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45997.185251157411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45997.185251157411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45997.185251157411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45997.185251157411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45997.185251157411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45997.185251157411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45997.185251157411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45997.185251157411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45997.185251157411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45997.185251157411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45997.185251157411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45997.185251157411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45997.185251157411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45997.185251157411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45997.185251157411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45997.185251157411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45997.185251157411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45997.185251157411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45997.185251157411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45997.185251157411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45997.185251157411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45997.185251157411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45997.185251157411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45997.185251157411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45997.185251157411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45997.185251157411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45997.185251157411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45997.185251157411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45997.185251157411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45997.185251157411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45997.185251157411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45997.185251157411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45997.185251157411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45997.185251157411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45997.185251157411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45997.185251157411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45997.185251157411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45997.185251157411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45997.185251157411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45997.185251157411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45997.185251157411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45997.185251157411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45997.185251157411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45997.185251157411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45997.185251157411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45997.185251157411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45997.185251157411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45997.185251157411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45997.185251157411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45997.185251157411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45997.185251157411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45997.185251157411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45997.185251157411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45997.185251157411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45997.185251157411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45997.185251157411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45997.185251157411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45997.185251157411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45997.185251157411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45997.185251157411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45997.185251157411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45997.185251157411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45997.185251157411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45997.185251157411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45997.185251157411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45997.185251157411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45997.185251157411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45997.185251157411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45997.185251157411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45997.185251157411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45997.185251157411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45997.185251157411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45997.185251157411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45997.185251157411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45997.185251157411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45997.185251157411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45997.185251157411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45997.185251157411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45997.185251157411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45997.185251157411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45997.185251157411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45997.185251157411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45997.185251157411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45997.185251157411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45997.185251157411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45997.185251157411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45997.185251157411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45997.185251157411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45997.185251157411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45997.185251157411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45997.185251157411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45997.185251157411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45997.185251157411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45997.185251157411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45997.185251157411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45997.185251157411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45997.185251157411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45997.185251157411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45997.185251157411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45997.185251157411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45997.185251157411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45997.185251157411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45997.185251157411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45997.185251157411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45997.185251157411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45997.185251157411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45997.185251157411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45997.185251157411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45997.185251157411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45997.185251157411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45997.185251157411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45997.185251157411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45997.185251157411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45997.185251157411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45997.185251157411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45997.185251157411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45997.185251157411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45997.185251157411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45997.185251157411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45997.185251157411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45997.185251157411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45997.185251157411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45997.185251157411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45997.185251157411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45997.185251157411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45997.185251157411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45997.185251157411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45997.185251157411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45997.185251157411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45997.185251157411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45997.185251157411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45997.185251157411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45997.185251157411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45997.185251157411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45997.185251157411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45997.185251157411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45997.185251157411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45997.185251157411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45997.185251157411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45997.185251157411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45997.185251157411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45997.185251157411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45997.185251157411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45997.185251157411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45997.185251157411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45997.185251157411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45997.185251157411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45997.185251157411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45997.185251157411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45997.185251157411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45997.185251157411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45997.185251157411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45997.185251157411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45997.185251157411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45997.185251157411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45997.185251157411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45997.185251157411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45997.185251157411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45997.185251157411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45997.185251157411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45997.185251157411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45997.185251157411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45997.185251157411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45997.185251157411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45997.185251157411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45997.185251157411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45997.185251157411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45997.185251157411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45997.185251157411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45997.185251157411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45997.185251157411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45997.185251157411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45997.185251157411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45997.185251157411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45997.185251157411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45997.185251157411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45997.185251157411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45997.185251157411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45997.185251157411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45997.185251157411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45997.185251157411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45997.185251157411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45997.185251157411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45997.185251157411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45997.185251157411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45997.185251157411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45997.185251157411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45997.185251157411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45997.185251157411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45997.185251157411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45997.185251157411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45997.185251157411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45997.185251157411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45997.185251157411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45997.185251157411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45997.185251157411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45997.185251157411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45997.185251157411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45997.185251157411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45997.185251157411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45997.185251157411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45997.185251157411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45997.185251157411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45997.185251157411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45997.185251157411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45997.185251157411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45997.185251157411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45997.185251157411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45997.185251157411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45997.185251157411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45997.185251157411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45997.185251157411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45997.185251157411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45997.185251157411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45997.185251157411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45997.185251157411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45997.185251157411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45997.185251157411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45997.185251157411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45997.185251157411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45997.185251157411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45997.185251157411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45997.185251157411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45997.185251157411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45997.185251157411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45997.185251157411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45997.185251157411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45997.185251157411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45997.185251157411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45997.185251157411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45997.185251157411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45997.185251157411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45997.185251157411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45997.185251157411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45997.185251157411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45997.185251157411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45997.185251157411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45997.185251157411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45997.185251157411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45997.185251157411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45997.185251157411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45997.185251157411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45997.185251157411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45997.185251157411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45997.185251157411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45997.185251157411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45997.185251157411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45997.185251157411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45997.185251157411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45997.185251157411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45997.185251157411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45997.185251157411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45997.185251157411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45997.185251157411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45997.185251157411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45997.185251157411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45997.185251157411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45997.185251157411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45997.185251157411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45997.185251157411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45997.185251157411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45997.185251157411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45997.185251157411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45997.185251157411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45997.185251157411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45997.185251157411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45997.185251157411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45997.185251157411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45997.185251157411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45997.185251157411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45997.185251157411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45997.185251157411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45997.185251157411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45997.185251157411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45997.185251157411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45997.185251157411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45997.185251157411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45997.185251157411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45997.185251157411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45997.185251157411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45997.185251157411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45997.185251157411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45997.185251157411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45997.185251157411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45997.185251157411</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2"/>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39118</v>
      </c>
      <c r="B2" s="87" t="str">
        <f>IFERROR(VLOOKUP(D2,DB!A:K,11,0),"")</f>
        <v>R4</v>
      </c>
      <c r="C2" s="89">
        <v>1</v>
      </c>
      <c r="D2" s="87" t="s">
        <v>35166</v>
      </c>
      <c r="E2" s="90" t="s">
        <v>39106</v>
      </c>
      <c r="F2" s="91">
        <v>45703.480717592596</v>
      </c>
      <c r="G2" s="92">
        <f ca="1">IFERROR(NOW()-F2,"")</f>
        <v>293.70453356481448</v>
      </c>
      <c r="H2" s="91">
        <v>45703.474768518521</v>
      </c>
      <c r="I2" s="91" t="str">
        <f>IFERROR(VLOOKUP(D2,DB!A:F,6,0),"")</f>
        <v>SCECO</v>
      </c>
      <c r="J2" s="91" t="str">
        <f>IFERROR(VLOOKUP(D2,DB!A:G,7,0),"")</f>
        <v>Dead</v>
      </c>
      <c r="K2" s="93" t="s">
        <v>39119</v>
      </c>
      <c r="L2" s="87" t="str">
        <f>IFERROR(VLOOKUP(D2,DB!A:I,9,0),"")</f>
        <v>Latis</v>
      </c>
    </row>
    <row r="3" spans="1:16" ht="15" customHeight="1">
      <c r="A3" s="108" t="s">
        <v>39120</v>
      </c>
      <c r="B3" s="108" t="str">
        <f>IFERROR(VLOOKUP(D3,DB!A:K,11,0),"")</f>
        <v>R4</v>
      </c>
      <c r="C3" s="89">
        <v>2</v>
      </c>
      <c r="D3" s="87" t="s">
        <v>35271</v>
      </c>
      <c r="E3" s="90" t="s">
        <v>39106</v>
      </c>
      <c r="F3" s="91">
        <v>45996.835416666669</v>
      </c>
      <c r="G3" s="92">
        <f t="shared" ref="G3:G8" ca="1" si="0">IFERROR(NOW()-F3,"")</f>
        <v>0.34983449074206874</v>
      </c>
      <c r="H3" s="91">
        <v>45996.825706018521</v>
      </c>
      <c r="I3" s="108" t="str">
        <f>IFERROR(VLOOKUP(D3,DB!A:F,6,0),"")</f>
        <v>Generator-SG</v>
      </c>
      <c r="J3" s="108" t="str">
        <f>IFERROR(VLOOKUP(D3,DB!A:G,7,0),"")</f>
        <v>Dead</v>
      </c>
      <c r="K3" s="93" t="s">
        <v>39121</v>
      </c>
      <c r="L3" s="87" t="str">
        <f>IFERROR(VLOOKUP(D3,DB!A:I,9,0),"")</f>
        <v>Latis</v>
      </c>
    </row>
    <row r="4" spans="1:16" ht="15" customHeight="1">
      <c r="A4" s="108" t="s">
        <v>39122</v>
      </c>
      <c r="B4" s="108" t="str">
        <f>IFERROR(VLOOKUP(D4,DB!A:K,11,0),"")</f>
        <v>R4</v>
      </c>
      <c r="C4" s="89">
        <v>3</v>
      </c>
      <c r="D4" s="87" t="s">
        <v>35068</v>
      </c>
      <c r="E4" s="90" t="s">
        <v>39106</v>
      </c>
      <c r="F4" s="91">
        <v>45997.132453703707</v>
      </c>
      <c r="G4" s="92">
        <f t="shared" ca="1" si="0"/>
        <v>5.2797453703533392E-2</v>
      </c>
      <c r="H4" s="91">
        <v>45997.123379629629</v>
      </c>
      <c r="I4" s="108" t="str">
        <f>IFERROR(VLOOKUP(D4,DB!A:F,6,0),"")</f>
        <v>SCECO</v>
      </c>
      <c r="J4" s="108" t="str">
        <f>IFERROR(VLOOKUP(D4,DB!A:G,7,0),"")</f>
        <v>Vandalized</v>
      </c>
      <c r="K4" s="93" t="s">
        <v>39123</v>
      </c>
      <c r="L4" s="87" t="str">
        <f>IFERROR(VLOOKUP(D4,DB!A:I,9,0),"")</f>
        <v>Latis</v>
      </c>
    </row>
    <row r="5" spans="1:16" ht="15" customHeight="1">
      <c r="A5" s="108"/>
      <c r="B5" s="108" t="str">
        <f>IFERROR(VLOOKUP(D5,DB!A:K,11,0),"")</f>
        <v/>
      </c>
      <c r="C5" s="89"/>
      <c r="D5" s="87"/>
      <c r="E5" s="90"/>
      <c r="F5" s="91"/>
      <c r="G5" s="92">
        <f t="shared" ca="1" si="0"/>
        <v>45997.185251157411</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45997.185251157411</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45997.185251157411</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45997.185251157411</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ref="G9:G72" ca="1" si="1">IFERROR(NOW()-F9,"")</f>
        <v>45997.185251157411</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45997.185251157411</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45997.185251157411</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45997.185251157411</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45997.185251157411</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45997.185251157411</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45997.185251157411</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45997.185251157411</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45997.185251157411</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45997.185251157411</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45997.185251157411</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45997.185251157411</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45997.185251157411</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45997.185251157411</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45997.185251157411</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45997.185251157411</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45997.185251157411</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45997.185251157411</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45997.185251157411</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45997.185251157411</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45997.185251157411</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45997.185251157411</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45997.185251157411</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45997.185251157411</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45997.185251157411</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45997.185251157411</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45997.185251157411</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45997.185251157411</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45997.185251157411</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45997.185251157411</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45997.185251157411</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45997.185251157411</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45997.185251157411</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45997.185251157411</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45997.185251157411</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45997.185251157411</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45997.185251157411</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45997.185251157411</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45997.185251157411</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45997.185251157411</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45997.185251157411</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45997.185251157411</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45997.185251157411</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45997.185251157411</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45997.185251157411</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45997.185251157411</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45997.185251157411</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45997.185251157411</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45997.185251157411</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45997.185251157411</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45997.185251157411</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45997.185251157411</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45997.185251157411</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45997.185251157411</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45997.185251157411</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45997.185251157411</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45997.185251157411</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45997.185251157411</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45997.185251157411</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45997.185251157411</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45997.185251157411</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45997.185251157411</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45997.185251157411</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45997.185251157411</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ref="G73:G136" ca="1" si="2">IFERROR(NOW()-F73,"")</f>
        <v>45997.185251157411</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45997.185251157411</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45997.185251157411</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45997.185251157411</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45997.185251157411</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45997.185251157411</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45997.185251157411</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45997.185251157411</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45997.185251157411</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45997.185251157411</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45997.185251157411</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45997.185251157411</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45997.185251157411</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45997.185251157411</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45997.185251157411</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45997.185251157411</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45997.185251157411</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45997.185251157411</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45997.185251157411</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45997.185251157411</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45997.185251157411</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45997.185251157411</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45997.185251157411</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45997.185251157411</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45997.185251157411</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45997.185251157411</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45997.185251157411</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45997.185251157411</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45997.185251157411</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45997.185251157411</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45997.185251157411</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45997.185251157411</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45997.185251157411</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45997.185251157411</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45997.185251157411</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45997.185251157411</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45997.185251157411</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45997.185251157411</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45997.185251157411</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45997.185251157411</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45997.185251157411</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45997.185251157411</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45997.185251157411</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45997.185251157411</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45997.185251157411</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45997.185251157411</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45997.185251157411</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45997.185251157411</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45997.185251157411</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45997.185251157411</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45997.185251157411</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45997.185251157411</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45997.185251157411</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45997.185251157411</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45997.185251157411</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45997.185251157411</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45997.185251157411</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45997.185251157411</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45997.185251157411</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45997.185251157411</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45997.185251157411</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45997.185251157411</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45997.185251157411</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45997.185251157411</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ref="G137:G182" ca="1" si="3">IFERROR(NOW()-F137,"")</f>
        <v>45997.185251157411</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45997.185251157411</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45997.185251157411</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45997.185251157411</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45997.185251157411</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45997.185251157411</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45997.185251157411</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45997.185251157411</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45997.185251157411</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45997.185251157411</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45997.185251157411</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45997.185251157411</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45997.185251157411</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45997.185251157411</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45997.185251157411</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45997.185251157411</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45997.185251157411</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45997.185251157411</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45997.185251157411</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45997.185251157411</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45997.185251157411</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45997.185251157411</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45997.185251157411</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45997.185251157411</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45997.185251157411</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45997.185251157411</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45997.185251157411</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45997.185251157411</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45997.185251157411</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45997.185251157411</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45997.185251157411</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45997.185251157411</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45997.185251157411</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45997.185251157411</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45997.185251157411</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45997.185251157411</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45997.185251157411</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45997.185251157411</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45997.185251157411</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45997.185251157411</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45997.185251157411</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45997.185251157411</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45997.185251157411</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45997.185251157411</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45997.185251157411</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45997.185251157411</v>
      </c>
      <c r="H182" s="91"/>
      <c r="I182" s="108" t="str">
        <f>IFERROR(VLOOKUP(D182,DB!A:F,6,0),"")</f>
        <v/>
      </c>
      <c r="J182" s="108" t="str">
        <f>IFERROR(VLOOKUP(D182,DB!A:G,7,0),"")</f>
        <v/>
      </c>
      <c r="K182" s="93"/>
      <c r="L182" s="87" t="str">
        <f>IFERROR(VLOOKUP(D182,DB!A:I,9,0),"")</f>
        <v/>
      </c>
    </row>
  </sheetData>
  <dataValidations count="2">
    <dataValidation allowBlank="1" showInputMessage="1" showErrorMessage="1" sqref="E1" xr:uid="{A4F81451-56CC-4543-9497-104C4E44EE4B}"/>
    <dataValidation type="list" allowBlank="1" showInputMessage="1" showErrorMessage="1" sqref="E2:E1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tabSelected="1" workbookViewId="0">
      <selection activeCell="D10" sqref="D10"/>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39124</v>
      </c>
      <c r="B2" s="37" t="str">
        <f>IFERROR(VLOOKUP(D2,DB!A:K,11,0),"")</f>
        <v>R5</v>
      </c>
      <c r="C2" s="37">
        <v>3</v>
      </c>
      <c r="D2" s="101" t="s">
        <v>36085</v>
      </c>
      <c r="E2" s="37" t="s">
        <v>39106</v>
      </c>
      <c r="F2" s="38">
        <v>45891.832060185188</v>
      </c>
      <c r="G2" s="103">
        <f ca="1">IFERROR(NOW()-F2,"")</f>
        <v>105.35319097222236</v>
      </c>
      <c r="H2" s="38">
        <v>45891.790393518517</v>
      </c>
      <c r="I2" s="37" t="str">
        <f>IFERROR(VLOOKUP(D2,DB!A:F,6,0),"")</f>
        <v>Generator-SG</v>
      </c>
      <c r="J2" s="37" t="str">
        <f>IFERROR(VLOOKUP(D2,DB!A:G,7,0),"")</f>
        <v>Vandalized</v>
      </c>
      <c r="K2" s="37" t="s">
        <v>39125</v>
      </c>
      <c r="L2" s="37" t="str">
        <f>IFERROR(VLOOKUP(D2,DB!A:I,9,0),"")</f>
        <v>Latis</v>
      </c>
      <c r="M2" s="100"/>
    </row>
    <row r="3" spans="1:13" s="39" customFormat="1" ht="30.75">
      <c r="A3" s="37" t="s">
        <v>39126</v>
      </c>
      <c r="B3" s="37" t="str">
        <f>IFERROR(VLOOKUP(D3,DB!A:K,11,0),"")</f>
        <v>R5</v>
      </c>
      <c r="C3" s="37">
        <v>1</v>
      </c>
      <c r="D3" s="37" t="s">
        <v>33407</v>
      </c>
      <c r="E3" s="37" t="s">
        <v>39109</v>
      </c>
      <c r="F3" s="38">
        <v>45926.188877314817</v>
      </c>
      <c r="G3" s="103">
        <f t="shared" ref="G3" ca="1" si="0">IFERROR(NOW()-F3,"")</f>
        <v>70.996373842594039</v>
      </c>
      <c r="H3" s="38">
        <v>45926.158159722225</v>
      </c>
      <c r="I3" s="37" t="str">
        <f>IFERROR(VLOOKUP(D3,DB!A:F,6,0),"")</f>
        <v>SCECO</v>
      </c>
      <c r="J3" s="37" t="str">
        <f>IFERROR(VLOOKUP(D3,DB!A:G,7,0),"")</f>
        <v>Good</v>
      </c>
      <c r="K3" s="37" t="s">
        <v>39127</v>
      </c>
      <c r="L3" s="37" t="str">
        <f>IFERROR(VLOOKUP(D3,DB!A:I,9,0),"")</f>
        <v>Latis</v>
      </c>
      <c r="M3" s="100"/>
    </row>
    <row r="4" spans="1:13" s="39" customFormat="1" ht="45.75" customHeight="1">
      <c r="A4" s="104" t="s">
        <v>39128</v>
      </c>
      <c r="B4" s="104" t="str">
        <f>IFERROR(VLOOKUP(D4,DB!A:K,11,0),"")</f>
        <v>R5</v>
      </c>
      <c r="C4" s="104">
        <v>1</v>
      </c>
      <c r="D4" s="104" t="s">
        <v>34832</v>
      </c>
      <c r="E4" s="104" t="s">
        <v>39109</v>
      </c>
      <c r="F4" s="105">
        <v>45948.661111111112</v>
      </c>
      <c r="G4" s="106">
        <f t="shared" ref="G4" ca="1" si="1">IFERROR(NOW()-F4,"")</f>
        <v>48.524140046298271</v>
      </c>
      <c r="H4" s="105">
        <v>45948.661111111112</v>
      </c>
      <c r="I4" s="104" t="str">
        <f>IFERROR(VLOOKUP(D4,DB!A:F,6,0),"")</f>
        <v>SCECO</v>
      </c>
      <c r="J4" s="104" t="str">
        <f>IFERROR(VLOOKUP(D4,DB!A:G,7,0),"")</f>
        <v>Dead</v>
      </c>
      <c r="K4" s="104" t="s">
        <v>39129</v>
      </c>
      <c r="L4" s="104" t="str">
        <f>IFERROR(VLOOKUP(D4,DB!A:I,9,0),"")</f>
        <v>Latis</v>
      </c>
    </row>
    <row r="5" spans="1:13" s="39" customFormat="1" ht="30.75">
      <c r="A5" s="104" t="s">
        <v>39130</v>
      </c>
      <c r="B5" s="104" t="str">
        <f>IFERROR(VLOOKUP(D5,DB!A:K,11,0),"")</f>
        <v>R5</v>
      </c>
      <c r="C5" s="104">
        <v>1</v>
      </c>
      <c r="D5" s="104" t="s">
        <v>36592</v>
      </c>
      <c r="E5" s="104" t="s">
        <v>39106</v>
      </c>
      <c r="F5" s="105">
        <v>45981.373298611114</v>
      </c>
      <c r="G5" s="106">
        <f ca="1">IFERROR(NOW()-F5,"")</f>
        <v>15.811952546297107</v>
      </c>
      <c r="H5" s="133">
        <v>45981.360798611109</v>
      </c>
      <c r="I5" s="104" t="str">
        <f>IFERROR(VLOOKUP(D5,DB!A:F,6,0),"")</f>
        <v>SCECO</v>
      </c>
      <c r="J5" s="104" t="str">
        <f>IFERROR(VLOOKUP(D5,DB!A:G,7,0),"")</f>
        <v>Dead</v>
      </c>
      <c r="K5" s="104" t="s">
        <v>39131</v>
      </c>
      <c r="L5" s="104" t="str">
        <f>IFERROR(VLOOKUP(D5,DB!A:I,9,0),"")</f>
        <v>Latis</v>
      </c>
    </row>
    <row r="6" spans="1:13" ht="18.75" customHeight="1">
      <c r="A6" s="37" t="s">
        <v>39132</v>
      </c>
      <c r="B6" s="37" t="str">
        <f>IFERROR(VLOOKUP(D6,DB!A:K,11,0),"")</f>
        <v>R5</v>
      </c>
      <c r="C6" s="37">
        <v>1</v>
      </c>
      <c r="D6" s="37" t="s">
        <v>37850</v>
      </c>
      <c r="E6" s="37" t="s">
        <v>39106</v>
      </c>
      <c r="F6" s="38">
        <v>45997.107442129629</v>
      </c>
      <c r="G6" s="132">
        <f t="shared" ref="G6:G18" ca="1" si="2">IFERROR(NOW()-F6,"")</f>
        <v>7.7809027781768236E-2</v>
      </c>
      <c r="H6" s="38">
        <v>45997.093553240738</v>
      </c>
      <c r="I6" s="37" t="str">
        <f>IFERROR(VLOOKUP(D6,DB!A:F,6,0),"")</f>
        <v>SCECO</v>
      </c>
      <c r="J6" s="37" t="str">
        <f>IFERROR(VLOOKUP(D6,DB!A:G,7,0),"")</f>
        <v>In progress</v>
      </c>
      <c r="K6" s="37" t="s">
        <v>39133</v>
      </c>
      <c r="L6" s="37" t="str">
        <f>IFERROR(VLOOKUP(D6,DB!A:I,9,0),"")</f>
        <v>Latis</v>
      </c>
    </row>
    <row r="7" spans="1:13">
      <c r="A7" s="37"/>
      <c r="B7" s="37" t="str">
        <f>IFERROR(VLOOKUP(D7,DB!A:K,11,0),"")</f>
        <v/>
      </c>
      <c r="C7" s="37"/>
      <c r="D7" s="37"/>
      <c r="E7" s="37"/>
      <c r="F7" s="38"/>
      <c r="G7" s="132">
        <f t="shared" ca="1" si="2"/>
        <v>45997.185251157411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45997.185251157411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45997.185251157411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45997.185251157411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45997.185251157411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45997.185251157411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45997.185251157411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45997.185251157411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45997.185251157411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45997.185251157411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45997.185251157411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45997.185251157411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ref="G19:G50" ca="1" si="3">IFERROR(NOW()-F19,"")</f>
        <v>45997.185251157411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45997.185251157411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45997.185251157411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45997.185251157411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45997.185251157411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45997.185251157411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45997.185251157411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45997.185251157411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45997.185251157411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45997.185251157411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45997.185251157411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45997.185251157411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45997.185251157411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45997.185251157411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45997.185251157411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45997.185251157411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45997.185251157411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45997.185251157411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45997.185251157411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45997.185251157411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45997.185251157411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45997.185251157411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45997.185251157411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45997.185251157411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45997.185251157411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45997.185251157411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45997.185251157411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45997.185251157411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45997.185251157411</v>
      </c>
      <c r="H47" s="38"/>
      <c r="I47" s="37" t="str">
        <f>IFERROR(VLOOKUP(D47,DB!A:F,6,0),"")</f>
        <v/>
      </c>
      <c r="J47" s="37" t="str">
        <f>IFERROR(VLOOKUP(D47,DB!A:G,7,0),"")</f>
        <v/>
      </c>
      <c r="K47" s="37"/>
      <c r="L47" s="37" t="str">
        <f>IFERROR(VLOOKUP(D47,DB!A:I,9,0),"")</f>
        <v/>
      </c>
    </row>
    <row r="48" spans="1:12">
      <c r="A48" s="147"/>
      <c r="B48" s="147" t="str">
        <f>IFERROR(VLOOKUP(D48,DB!A:K,11,0),"")</f>
        <v/>
      </c>
      <c r="C48" s="147"/>
      <c r="D48" s="147"/>
      <c r="E48" s="147"/>
      <c r="F48" s="148"/>
      <c r="G48" s="149">
        <f t="shared" ca="1" si="3"/>
        <v>45997.185251157411</v>
      </c>
      <c r="H48" s="148"/>
      <c r="I48" s="147" t="str">
        <f>IFERROR(VLOOKUP(D48,DB!A:F,6,0),"")</f>
        <v/>
      </c>
      <c r="J48" s="147" t="str">
        <f>IFERROR(VLOOKUP(D48,DB!A:G,7,0),"")</f>
        <v/>
      </c>
      <c r="K48" s="147"/>
      <c r="L48" s="147" t="str">
        <f>IFERROR(VLOOKUP(D48,DB!A:I,9,0),"")</f>
        <v/>
      </c>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0" ca="1" si="0">IFERROR(NOW()-F2,"-")</f>
        <v>45997.185251157411</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45997.185251157411</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45997.185251157411</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45997.185251157411</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45997.185251157411</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45997.185251157411</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45997.185251157411</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45997.185251157411</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45997.185251157411</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45997.185251157411</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45997.185251157411</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45997.185251157411</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45997.185251157411</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45997.185251157411</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45997.185251157411</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45997.185251157411</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45997.185251157411</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45997.185251157411</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45997.185251157411</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45997.185251157411</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45997.185251157411</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45997.185251157411</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45997.185251157411</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45997.185251157411</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45997.185251157411</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45997.185251157411</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45997.185251157411</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45997.185251157411</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45997.185251157411</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45997.185251157411</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45997.185251157411</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45997.185251157411</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45997.185251157411</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45997.185251157411</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45997.185251157411</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45997.185251157411</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45997.185251157411</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45997.185251157411</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45997.185251157411</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45997.185251157411</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45997.185251157411</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45997.185251157411</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45997.185251157411</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45997.185251157411</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45997.185251157411</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45997.185251157411</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45997.185251157411</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45997.185251157411</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45997.185251157411</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ref="G51:G114" ca="1" si="1">IFERROR(NOW()-F51,"-")</f>
        <v>45997.185251157411</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45997.185251157411</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45997.185251157411</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45997.185251157411</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45997.185251157411</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45997.185251157411</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45997.185251157411</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45997.185251157411</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45997.185251157411</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45997.185251157411</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45997.185251157411</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45997.185251157411</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45997.185251157411</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45997.185251157411</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45997.185251157411</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45997.185251157411</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45997.185251157411</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45997.185251157411</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45997.185251157411</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45997.185251157411</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45997.185251157411</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45997.185251157411</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45997.185251157411</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45997.185251157411</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45997.185251157411</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45997.185251157411</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45997.185251157411</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45997.185251157411</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45997.185251157411</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45997.185251157411</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45997.185251157411</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45997.185251157411</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45997.185251157411</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45997.185251157411</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45997.185251157411</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45997.185251157411</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45997.185251157411</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45997.185251157411</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45997.185251157411</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45997.185251157411</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45997.185251157411</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45997.185251157411</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45997.185251157411</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45997.185251157411</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45997.185251157411</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45997.185251157411</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45997.185251157411</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45997.185251157411</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45997.185251157411</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45997.185251157411</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45997.185251157411</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45997.185251157411</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45997.185251157411</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45997.185251157411</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45997.185251157411</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45997.185251157411</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45997.185251157411</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45997.185251157411</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45997.185251157411</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45997.185251157411</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45997.185251157411</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45997.185251157411</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45997.185251157411</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45997.185251157411</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ref="G115:G178" ca="1" si="2">IFERROR(NOW()-F115,"-")</f>
        <v>45997.185251157411</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45997.185251157411</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45997.185251157411</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45997.185251157411</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45997.185251157411</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45997.185251157411</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45997.185251157411</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45997.185251157411</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45997.185251157411</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45997.185251157411</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45997.185251157411</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45997.185251157411</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45997.185251157411</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45997.185251157411</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45997.185251157411</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45997.185251157411</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45997.185251157411</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45997.185251157411</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45997.185251157411</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45997.185251157411</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45997.185251157411</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45997.185251157411</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45997.185251157411</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45997.185251157411</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45997.185251157411</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45997.185251157411</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45997.185251157411</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45997.185251157411</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45997.185251157411</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45997.185251157411</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45997.185251157411</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45997.185251157411</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45997.185251157411</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45997.185251157411</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45997.185251157411</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45997.185251157411</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45997.185251157411</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45997.185251157411</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45997.185251157411</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45997.185251157411</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45997.185251157411</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45997.185251157411</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45997.185251157411</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45997.185251157411</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45997.185251157411</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45997.185251157411</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45997.185251157411</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45997.185251157411</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45997.185251157411</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45997.185251157411</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45997.185251157411</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45997.185251157411</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45997.185251157411</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45997.185251157411</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45997.185251157411</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45997.185251157411</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45997.185251157411</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45997.185251157411</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45997.185251157411</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45997.185251157411</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45997.185251157411</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45997.185251157411</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45997.185251157411</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45997.185251157411</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ref="G179:G242" ca="1" si="3">IFERROR(NOW()-F179,"-")</f>
        <v>45997.185251157411</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45997.185251157411</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45997.185251157411</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45997.185251157411</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45997.185251157411</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45997.185251157411</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45997.185251157411</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45997.185251157411</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45997.185251157411</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45997.185251157411</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45997.185251157411</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45997.185251157411</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45997.185251157411</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45997.185251157411</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45997.185251157411</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45997.185251157411</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45997.185251157411</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45997.185251157411</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45997.185251157411</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45997.185251157411</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45997.185251157411</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45997.185251157411</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45997.185251157411</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45997.185251157411</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45997.185251157411</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45997.185251157411</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45997.185251157411</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45997.185251157411</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45997.185251157411</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45997.185251157411</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45997.185251157411</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45997.185251157411</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45997.185251157411</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45997.185251157411</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45997.185251157411</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45997.185251157411</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45997.185251157411</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45997.185251157411</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45997.185251157411</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45997.185251157411</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45997.185251157411</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45997.185251157411</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45997.185251157411</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45997.185251157411</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45997.185251157411</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45997.185251157411</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45997.185251157411</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45997.185251157411</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45997.185251157411</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45997.185251157411</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45997.185251157411</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45997.185251157411</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45997.185251157411</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45997.185251157411</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45997.185251157411</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45997.185251157411</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45997.185251157411</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45997.185251157411</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45997.185251157411</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45997.185251157411</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45997.185251157411</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45997.185251157411</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45997.185251157411</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45997.185251157411</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ref="G243:G306" ca="1" si="4">IFERROR(NOW()-F243,"-")</f>
        <v>45997.185251157411</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45997.185251157411</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45997.185251157411</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45997.185251157411</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45997.185251157411</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45997.185251157411</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45997.185251157411</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45997.185251157411</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45997.185251157411</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45997.185251157411</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45997.185251157411</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45997.185251157411</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45997.185251157411</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45997.185251157411</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45997.185251157411</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45997.185251157411</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45997.185251157411</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45997.185251157411</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45997.185251157411</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45997.185251157411</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45997.185251157411</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45997.185251157411</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45997.185251157411</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45997.185251157411</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45997.185251157411</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45997.185251157411</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45997.185251157411</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45997.185251157411</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45997.185251157411</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45997.185251157411</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45997.185251157411</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45997.185251157411</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45997.185251157411</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45997.185251157411</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45997.185251157411</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45997.185251157411</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45997.185251157411</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45997.185251157411</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45997.185251157411</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45997.185251157411</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45997.185251157411</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45997.185251157411</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45997.185251157411</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45997.185251157411</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45997.185251157411</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45997.185251157411</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45997.185251157411</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45997.185251157411</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45997.185251157411</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45997.185251157411</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45997.185251157411</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45997.185251157411</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45997.185251157411</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45997.185251157411</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45997.185251157411</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45997.185251157411</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45997.185251157411</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45997.185251157411</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45997.185251157411</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45997.185251157411</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45997.185251157411</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45997.185251157411</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45997.185251157411</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45997.185251157411</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ref="G307:G370" ca="1" si="5">IFERROR(NOW()-F307,"-")</f>
        <v>45997.185251157411</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45997.185251157411</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45997.185251157411</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45997.185251157411</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45997.185251157411</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45997.185251157411</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45997.185251157411</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45997.185251157411</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45997.185251157411</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45997.185251157411</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45997.185251157411</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45997.185251157411</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45997.185251157411</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45997.185251157411</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45997.185251157411</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45997.185251157411</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45997.185251157411</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45997.185251157411</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45997.185251157411</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45997.185251157411</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45997.185251157411</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45997.185251157411</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45997.185251157411</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45997.185251157411</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45997.185251157411</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45997.185251157411</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45997.185251157411</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45997.185251157411</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45997.185251157411</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45997.185251157411</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45997.185251157411</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45997.185251157411</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45997.185251157411</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45997.185251157411</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45997.185251157411</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45997.185251157411</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45997.185251157411</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45997.185251157411</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45997.185251157411</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45997.185251157411</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45997.185251157411</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45997.185251157411</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45997.185251157411</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45997.185251157411</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45997.185251157411</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45997.185251157411</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45997.185251157411</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45997.185251157411</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45997.185251157411</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45997.185251157411</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45997.185251157411</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45997.185251157411</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45997.185251157411</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45997.185251157411</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45997.185251157411</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45997.185251157411</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45997.185251157411</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45997.185251157411</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45997.185251157411</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45997.185251157411</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45997.185251157411</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45997.185251157411</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45997.185251157411</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45997.185251157411</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ref="G371:G434" ca="1" si="6">IFERROR(NOW()-F371,"-")</f>
        <v>45997.185251157411</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45997.185251157411</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45997.185251157411</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45997.185251157411</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45997.185251157411</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45997.185251157411</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45997.185251157411</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45997.185251157411</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45997.185251157411</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45997.185251157411</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45997.185251157411</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45997.185251157411</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45997.185251157411</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45997.185251157411</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45997.185251157411</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45997.185251157411</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45997.185251157411</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45997.185251157411</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45997.185251157411</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45997.185251157411</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45997.185251157411</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45997.185251157411</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45997.185251157411</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45997.185251157411</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45997.185251157411</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45997.185251157411</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45997.185251157411</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45997.185251157411</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45997.185251157411</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45997.185251157411</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45997.185251157411</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45997.185251157411</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45997.185251157411</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45997.185251157411</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45997.185251157411</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45997.185251157411</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45997.185251157411</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45997.185251157411</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45997.185251157411</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45997.185251157411</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45997.185251157411</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45997.185251157411</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45997.185251157411</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45997.185251157411</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45997.185251157411</v>
      </c>
      <c r="H415" s="118"/>
      <c r="I415" s="116" t="str">
        <f>IFERROR(VLOOKUP(D415,DB!A:F,6,0),"")</f>
        <v/>
      </c>
      <c r="J415" s="116" t="str">
        <f>IFERROR(VLOOKUP(D415,DB!A:G,7,0),"")</f>
        <v/>
      </c>
      <c r="K415" s="119"/>
      <c r="L415" s="134" t="str">
        <f>IFERROR(VLOOKUP(D415,DB!A:I,9,0),"")</f>
        <v/>
      </c>
    </row>
    <row r="416" spans="1:12" ht="31.5" customHeight="1">
      <c r="A416" s="140"/>
      <c r="B416" s="141" t="str">
        <f>IFERROR(VLOOKUP(D416,DB!A:K,11,0),"")</f>
        <v/>
      </c>
      <c r="C416" s="142"/>
      <c r="D416" s="141"/>
      <c r="E416" s="139"/>
      <c r="F416" s="143"/>
      <c r="G416" s="144">
        <f t="shared" ca="1" si="6"/>
        <v>45997.185251157411</v>
      </c>
      <c r="H416" s="143"/>
      <c r="I416" s="141" t="str">
        <f>IFERROR(VLOOKUP(D416,DB!A:F,6,0),"")</f>
        <v/>
      </c>
      <c r="J416" s="141" t="str">
        <f>IFERROR(VLOOKUP(D416,DB!A:G,7,0),"")</f>
        <v/>
      </c>
      <c r="K416" s="145"/>
      <c r="L416" s="146" t="str">
        <f>IFERROR(VLOOKUP(D416,DB!A:I,9,0),"")</f>
        <v/>
      </c>
    </row>
  </sheetData>
  <dataValidations count="2">
    <dataValidation allowBlank="1" showInputMessage="1" showErrorMessage="1" sqref="E1" xr:uid="{9E1BC488-8814-4F8A-8DBE-742B3278AB71}"/>
    <dataValidation type="list" allowBlank="1" showInputMessage="1" showErrorMessage="1" sqref="E2:E4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2025-12-06T01:28:44Z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