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48" documentId="120_S{2AC9BD13-BADA-5192-A53E-5A8FF88502F6}" xr6:coauthVersionLast="47" xr6:coauthVersionMax="47" xr10:uidLastSave="{7E0D5AAA-DE1E-4ED4-85DA-9D7C0F56278D}"/>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<sst xmlns="http://schemas.openxmlformats.org/spreadsheetml/2006/main" count="180298" uniqueCount="39134">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</sst>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313.63671203703416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0.20608703703328501</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0.15086712962511228</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45976.58513796296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45976.58513796296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45976.58513796296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45976.58513796296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45976.58513796296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45976.58513796296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45976.58513796296</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45976.58513796296</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45976.58513796296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45976.58513796296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45976.58513796296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45976.58513796296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45976.58513796296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45976.58513796296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45976.58513796296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45976.58513796296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45976.58513796296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45976.58513796296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45976.58513796296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45976.58513796296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45976.58513796296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45976.58513796296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45976.58513796296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45976.58513796296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45976.58513796296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45976.58513796296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45976.58513796296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45976.58513796296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45976.58513796296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45976.58513796296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45976.58513796296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45976.58513796296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45976.58513796296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45976.58513796296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45976.58513796296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45976.58513796296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45976.58513796296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45976.58513796296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45976.58513796296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45976.58513796296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45976.58513796296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45976.58513796296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45976.58513796296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45976.58513796296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45976.58513796296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45976.58513796296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45976.58513796296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45976.58513796296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45976.58513796296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45976.58513796296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45976.58513796296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45976.58513796296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45976.58513796296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45976.58513796296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45976.58513796296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45976.58513796296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45976.58513796296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45976.58513796296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45976.58513796296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45976.58513796296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45976.58513796296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45976.58513796296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45976.58513796296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45976.58513796296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45976.58513796296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45976.58513796296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45976.58513796296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45976.58513796296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45976.58513796296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45976.58513796296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45976.58513796296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45976.58513796296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45976.58513796296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45976.58513796296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45976.58513796296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45976.58513796296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45976.58513796296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45976.58513796296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45976.58513796296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45976.58513796296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45976.58513796296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45976.58513796296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45976.58513796296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45976.58513796296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45976.58513796296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45976.58513796296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45976.58513796296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45976.58513796296</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07D52A69-F242-457E-AC07-D903DB8618A9}"/>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151.58529999999882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0.14879537036904367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45976.58513796296</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45976.58513796296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45976.58513796296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45976.58513796296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45976.58513796296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45976.58513796296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45976.58513796296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45976.58513796296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45976.58513796296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45976.58513796296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45976.58513796296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45976.58513796296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45976.58513796296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45976.58513796296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45976.58513796296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45976.58513796296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45976.58513796296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45976.58513796296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45976.58513796296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45976.58513796296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45976.58513796296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45976.58513796296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45976.58513796296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45976.58513796296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45976.58513796296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45976.58513796296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45976.58513796296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ca="1">IFERROR(NOW()-F32,"-")</f>
        <v>45976.58513796296</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45976.58513796296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45976.58513796296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45976.58513796296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45976.58513796296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45976.58513796296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45976.58513796296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45976.58513796296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45976.58513796296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45976.58513796296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45976.58513796296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45976.58513796296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45976.58513796296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45976.58513796296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45976.58513796296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45976.58513796296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45976.58513796296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45976.58513796296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45976.58513796296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45976.58513796296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45976.58513796296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45976.58513796296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45976.58513796296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45976.58513796296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45976.58513796296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45976.58513796296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45976.58513796296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45976.58513796296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45976.58513796296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45976.58513796296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45976.58513796296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45976.58513796296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45976.58513796296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45976.58513796296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45976.58513796296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45976.58513796296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45976.58513796296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45976.58513796296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45976.58513796296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45976.58513796296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45976.58513796296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45976.58513796296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45976.58513796296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45976.58513796296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45976.58513796296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45976.58513796296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45976.58513796296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45976.58513796296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45976.58513796296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45976.58513796296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45976.58513796296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45976.58513796296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45976.58513796296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45976.58513796296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45976.58513796296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45976.58513796296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45976.58513796296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45976.58513796296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45976.58513796296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45976.58513796296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45976.58513796296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45976.58513796296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45976.58513796296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45976.58513796296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45976.58513796296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45976.58513796296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45976.58513796296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45976.58513796296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45976.58513796296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45976.58513796296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45976.58513796296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45976.58513796296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45976.58513796296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45976.58513796296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45976.58513796296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45976.58513796296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45976.58513796296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45976.58513796296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45976.58513796296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45976.58513796296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45976.58513796296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45976.58513796296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45976.58513796296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45976.58513796296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45976.58513796296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45976.58513796296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45976.58513796296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45976.58513796296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45976.58513796296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45976.58513796296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45976.58513796296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45976.58513796296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45976.58513796296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45976.58513796296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45976.58513796296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45976.58513796296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45976.58513796296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45976.58513796296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45976.58513796296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45976.58513796296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45976.58513796296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45976.58513796296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45976.58513796296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45976.58513796296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45976.58513796296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45976.58513796296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45976.58513796296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45976.58513796296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45976.58513796296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45976.58513796296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45976.58513796296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45976.58513796296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45976.58513796296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45976.58513796296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45976.58513796296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45976.58513796296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45976.58513796296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45976.58513796296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45976.58513796296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45976.58513796296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45976.58513796296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45976.58513796296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45976.58513796296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45976.58513796296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45976.58513796296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45976.58513796296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45976.58513796296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45976.58513796296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45976.58513796296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45976.58513796296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45976.58513796296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45976.58513796296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45976.58513796296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45976.58513796296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45976.58513796296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45976.58513796296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45976.58513796296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45976.58513796296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45976.58513796296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45976.58513796296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45976.58513796296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45976.58513796296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45976.58513796296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45976.58513796296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45976.58513796296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45976.58513796296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45976.58513796296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45976.58513796296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45976.58513796296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45976.58513796296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45976.58513796296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45976.58513796296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45976.58513796296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45976.58513796296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45976.58513796296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45976.58513796296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45976.58513796296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45976.58513796296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45976.58513796296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45976.58513796296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45976.58513796296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45976.58513796296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45976.58513796296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45976.58513796296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45976.58513796296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45976.58513796296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45976.58513796296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45976.58513796296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45976.58513796296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45976.58513796296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45976.58513796296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45976.58513796296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45976.58513796296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45976.58513796296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45976.58513796296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45976.58513796296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45976.58513796296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45976.58513796296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45976.58513796296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45976.58513796296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45976.58513796296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45976.58513796296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45976.58513796296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45976.58513796296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45976.58513796296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45976.58513796296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45976.58513796296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45976.58513796296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45976.58513796296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45976.58513796296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45976.58513796296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45976.58513796296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45976.58513796296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45976.58513796296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45976.58513796296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45976.58513796296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45976.58513796296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45976.58513796296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45976.58513796296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45976.58513796296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45976.58513796296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45976.58513796296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45976.58513796296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45976.58513796296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45976.58513796296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45976.58513796296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45976.58513796296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45976.58513796296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45976.58513796296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45976.58513796296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45976.58513796296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45976.58513796296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45976.58513796296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45976.58513796296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45976.58513796296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45976.58513796296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45976.58513796296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45976.58513796296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45976.58513796296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45976.58513796296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45976.58513796296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45976.58513796296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45976.58513796296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45976.58513796296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45976.58513796296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45976.58513796296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45976.58513796296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45976.58513796296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45976.58513796296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45976.58513796296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45976.58513796296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45976.58513796296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45976.58513796296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45976.58513796296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45976.58513796296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45976.58513796296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45976.58513796296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45976.58513796296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45976.58513796296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45976.58513796296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45976.58513796296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45976.58513796296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45976.58513796296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45976.58513796296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45976.58513796296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45976.58513796296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45976.58513796296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45976.58513796296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45976.58513796296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45976.58513796296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45976.58513796296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45976.58513796296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45976.58513796296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45976.58513796296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45976.58513796296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45976.58513796296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45976.58513796296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45976.58513796296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45976.58513796296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45976.58513796296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45976.58513796296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45976.58513796296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45976.58513796296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45976.58513796296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45976.58513796296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45976.58513796296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45976.58513796296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45976.58513796296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45976.58513796296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45976.58513796296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45976.58513796296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45976.58513796296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45976.58513796296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45976.58513796296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45976.58513796296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45976.58513796296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45976.58513796296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45976.58513796296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45976.58513796296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45976.58513796296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45976.58513796296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45976.58513796296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45976.58513796296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45976.58513796296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45976.58513796296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45976.58513796296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45976.58513796296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45976.58513796296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45976.58513796296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45976.58513796296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45976.58513796296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45976.58513796296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45976.58513796296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45976.58513796296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45976.58513796296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45976.58513796296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45976.58513796296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45976.58513796296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45976.58513796296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45976.58513796296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45976.58513796296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45976.58513796296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45976.58513796296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45976.58513796296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45976.58513796296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45976.58513796296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45976.58513796296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45976.58513796296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45976.58513796296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45976.58513796296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45976.58513796296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45976.58513796296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45976.58513796296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45976.58513796296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45976.58513796296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45976.58513796296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45976.58513796296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45976.58513796296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45976.58513796296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45976.58513796296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45976.58513796296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45976.58513796296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45976.58513796296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45976.58513796296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45976.58513796296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45976.58513796296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45976.58513796296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45976.58513796296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45976.58513796296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45976.58513796296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45976.58513796296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45976.58513796296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45976.58513796296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45976.58513796296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45976.58513796296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45976.58513796296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45976.58513796296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45976.58513796296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45976.58513796296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45976.58513796296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45976.58513796296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45976.58513796296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45976.58513796296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45976.58513796296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45976.58513796296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45976.58513796296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45976.58513796296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45976.58513796296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45976.58513796296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45976.58513796296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45976.58513796296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45976.58513796296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45976.58513796296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45976.58513796296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45976.58513796296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45976.58513796296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45976.58513796296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45976.58513796296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45976.58513796296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45976.58513796296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45976.58513796296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45976.58513796296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45976.58513796296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45976.58513796296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45976.58513796296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45976.58513796296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45976.58513796296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45976.58513796296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45976.58513796296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45976.58513796296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45976.58513796296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45976.58513796296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45976.58513796296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45976.58513796296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45976.58513796296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45976.58513796296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45976.58513796296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45976.58513796296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45976.58513796296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45976.58513796296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45976.58513796296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45976.58513796296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45976.58513796296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45976.58513796296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45976.58513796296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45976.58513796296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45976.58513796296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45976.58513796296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45976.58513796296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45976.58513796296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45976.58513796296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45976.58513796296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45976.58513796296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45976.58513796296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45976.58513796296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45976.58513796296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45976.58513796296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45976.58513796296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45976.58513796296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45976.58513796296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45976.58513796296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45976.58513796296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45976.58513796296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45976.58513796296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45976.58513796296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45976.58513796296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45976.58513796296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45976.58513796296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45976.58513796296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45976.58513796296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45976.58513796296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45976.58513796296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45976.58513796296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45976.58513796296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45976.58513796296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45976.58513796296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45976.58513796296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45976.58513796296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45976.58513796296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45976.58513796296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45976.58513796296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45976.58513796296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45976.58513796296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45976.58513796296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45976.58513796296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45976.58513796296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45976.58513796296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45976.58513796296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45976.58513796296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45976.58513796296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45976.58513796296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45976.58513796296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45976.58513796296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45976.58513796296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45976.58513796296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45976.58513796296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45976.58513796296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45976.58513796296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45976.58513796296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45976.58513796296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45976.58513796296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45976.58513796296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45976.58513796296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45976.58513796296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45976.58513796296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45976.58513796296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45976.58513796296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45976.58513796296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45976.58513796296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45976.58513796296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45976.58513796296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45976.58513796296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45976.58513796296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45976.58513796296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45976.58513796296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45976.58513796296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45976.58513796296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45976.58513796296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45976.58513796296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45976.58513796296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45976.58513796296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45976.58513796296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45976.58513796296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45976.58513796296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45976.58513796296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45976.58513796296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45976.58513796296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45976.58513796296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45976.58513796296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45976.58513796296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45976.58513796296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45976.58513796296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45976.58513796296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45976.58513796296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45976.58513796296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45976.58513796296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45976.58513796296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45976.58513796296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45976.58513796296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45976.58513796296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45976.58513796296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45976.58513796296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45976.58513796296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45976.58513796296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45976.58513796296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45976.58513796296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45976.58513796296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45976.58513796296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45976.58513796296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45976.58513796296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45976.58513796296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45976.58513796296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45976.58513796296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45976.58513796296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45976.58513796296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45976.58513796296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45976.58513796296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45976.58513796296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45976.58513796296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45976.58513796296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45976.58513796296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45976.58513796296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45976.58513796296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45976.58513796296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45976.58513796296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45976.58513796296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45976.58513796296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45976.58513796296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45976.58513796296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45976.58513796296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45976.58513796296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45976.58513796296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45976.58513796296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45976.58513796296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45976.58513796296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45976.58513796296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45976.58513796296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45976.58513796296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45976.58513796296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45976.58513796296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45976.58513796296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45976.58513796296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45976.58513796296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45976.58513796296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45976.58513796296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45976.58513796296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45976.58513796296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45976.58513796296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45976.58513796296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45976.58513796296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45976.58513796296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45976.58513796296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45976.58513796296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45976.58513796296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45976.58513796296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45976.58513796296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45976.58513796296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45976.58513796296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45976.58513796296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45976.58513796296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45976.58513796296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45976.58513796296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45976.58513796296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45976.58513796296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45976.58513796296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45976.58513796296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45976.58513796296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45976.58513796296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45976.58513796296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45976.58513796296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45976.58513796296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45976.58513796296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45976.58513796296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45976.58513796296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45976.58513796296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45976.58513796296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45976.58513796296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45976.58513796296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45976.58513796296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45976.58513796296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45976.58513796296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45976.58513796296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45976.58513796296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45976.58513796296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45976.58513796296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45976.58513796296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45976.58513796296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45976.58513796296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45976.58513796296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45976.58513796296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45976.58513796296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45976.58513796296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45976.58513796296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45976.58513796296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45976.58513796296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45976.58513796296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45976.58513796296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45976.58513796296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45976.58513796296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45976.58513796296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45976.58513796296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45976.58513796296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45976.58513796296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45976.58513796296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45976.58513796296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45976.58513796296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45976.58513796296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45976.58513796296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45976.58513796296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45976.58513796296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45976.58513796296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45976.58513796296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45976.58513796296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45976.58513796296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45976.58513796296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45976.58513796296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45976.58513796296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45976.58513796296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45976.58513796296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45976.58513796296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45976.58513796296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45976.58513796296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45976.58513796296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45976.58513796296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45976.58513796296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45976.58513796296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45976.58513796296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45976.58513796296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45976.58513796296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45976.58513796296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45976.58513796296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45976.58513796296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45976.58513796296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45976.58513796296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45976.58513796296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45976.58513796296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45976.58513796296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45976.58513796296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45976.58513796296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45976.58513796296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45976.58513796296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45976.58513796296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45976.58513796296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45976.58513796296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45976.58513796296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45976.58513796296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45976.58513796296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45976.58513796296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45976.58513796296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45976.58513796296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45976.58513796296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45976.58513796296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45976.58513796296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45976.58513796296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45976.58513796296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45976.58513796296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45976.58513796296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45976.58513796296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45976.58513796296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45976.58513796296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45976.58513796296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45976.58513796296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45976.58513796296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45976.58513796296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45976.58513796296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45976.58513796296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45976.58513796296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45976.58513796296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45976.58513796296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45976.58513796296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45976.58513796296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45976.58513796296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45976.58513796296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45976.58513796296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45976.58513796296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45976.58513796296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45976.58513796296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45976.58513796296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45976.58513796296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45976.58513796296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45976.58513796296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45976.58513796296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45976.58513796296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45976.58513796296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45976.58513796296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45976.58513796296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45976.58513796296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45976.58513796296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45976.58513796296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45976.58513796296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45976.58513796296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45976.58513796296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45976.58513796296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45976.58513796296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45976.58513796296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45976.58513796296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45976.58513796296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45976.58513796296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45976.58513796296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45976.58513796296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45976.58513796296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45976.58513796296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45976.58513796296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45976.58513796296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45976.58513796296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45976.58513796296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45976.58513796296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45976.58513796296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45976.58513796296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45976.58513796296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45976.58513796296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45976.58513796296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45976.58513796296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45976.58513796296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45976.58513796296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45976.58513796296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45976.58513796296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45976.58513796296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45976.58513796296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45976.58513796296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45976.58513796296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45976.58513796296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45976.58513796296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45976.58513796296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45976.58513796296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45976.58513796296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45976.58513796296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45976.58513796296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45976.58513796296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45976.58513796296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45976.58513796296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45976.58513796296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45976.58513796296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45976.58513796296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45976.58513796296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45976.58513796296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45976.58513796296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45976.58513796296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45976.58513796296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45976.58513796296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45976.58513796296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45976.58513796296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45976.58513796296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45976.58513796296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45976.58513796296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45976.58513796296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45976.58513796296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45976.58513796296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45976.58513796296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45976.58513796296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45976.58513796296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45976.58513796296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45976.58513796296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45976.58513796296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45976.58513796296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45976.58513796296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45976.58513796296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45976.58513796296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45976.58513796296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45976.58513796296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45976.58513796296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45976.58513796296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45976.58513796296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45976.58513796296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45976.58513796296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45976.58513796296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45976.58513796296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45976.58513796296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45976.58513796296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45976.58513796296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45976.58513796296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45976.58513796296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45976.58513796296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45976.58513796296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45976.58513796296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45976.58513796296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45976.58513796296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45976.58513796296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45976.58513796296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45976.58513796296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45976.58513796296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45976.58513796296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45976.58513796296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45976.58513796296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45976.58513796296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45976.58513796296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45976.58513796296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45976.58513796296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45976.58513796296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45976.58513796296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45976.58513796296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45976.58513796296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45976.58513796296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45976.58513796296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45976.58513796296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45976.58513796296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45976.58513796296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45976.58513796296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45976.58513796296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45976.58513796296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45976.58513796296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45976.58513796296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45976.58513796296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45976.58513796296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45976.58513796296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45976.58513796296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45976.58513796296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45976.58513796296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45976.58513796296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45976.58513796296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45976.58513796296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45976.58513796296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45976.58513796296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45976.58513796296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45976.58513796296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45976.58513796296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45976.58513796296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45976.58513796296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45976.58513796296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45976.58513796296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45976.58513796296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45976.58513796296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45976.58513796296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45976.58513796296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45976.58513796296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45976.58513796296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45976.58513796296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45976.58513796296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45976.58513796296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45976.58513796296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45976.58513796296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45976.58513796296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45976.58513796296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45976.58513796296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45976.58513796296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45976.58513796296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45976.58513796296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45976.58513796296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45976.58513796296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45976.58513796296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45976.58513796296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45976.58513796296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45976.58513796296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45976.58513796296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45976.58513796296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45976.58513796296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45976.58513796296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45976.58513796296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45976.58513796296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45976.58513796296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45976.58513796296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45976.58513796296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45976.58513796296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45976.58513796296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45976.58513796296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45976.58513796296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45976.58513796296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45976.58513796296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45976.58513796296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45976.58513796296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45976.58513796296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45976.58513796296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45976.58513796296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45976.58513796296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45976.58513796296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45976.58513796296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45976.58513796296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45976.58513796296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45976.58513796296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45976.58513796296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45976.58513796296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45976.58513796296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45976.58513796296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45976.58513796296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45976.58513796296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45976.58513796296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45976.58513796296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45976.58513796296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45976.58513796296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45976.58513796296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45976.58513796296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45976.58513796296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45976.58513796296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45976.58513796296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45976.58513796296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45976.58513796296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45976.58513796296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45976.58513796296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45976.58513796296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45976.58513796296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45976.58513796296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45976.58513796296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45976.58513796296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45976.58513796296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45976.58513796296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45976.58513796296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45976.58513796296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45976.58513796296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45976.58513796296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45976.58513796296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45976.58513796296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45976.58513796296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45976.58513796296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45976.58513796296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45976.58513796296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45976.58513796296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45976.58513796296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45976.58513796296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45976.58513796296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45976.58513796296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45976.58513796296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45976.58513796296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45976.58513796296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45976.58513796296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45976.58513796296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45976.58513796296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45976.58513796296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45976.58513796296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45976.58513796296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45976.58513796296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45976.58513796296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45976.58513796296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45976.58513796296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45976.58513796296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45976.58513796296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45976.58513796296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45976.58513796296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45976.58513796296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45976.58513796296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45976.58513796296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45976.58513796296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45976.58513796296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45976.58513796296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45976.58513796296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45976.58513796296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45976.58513796296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45976.58513796296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45976.58513796296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45976.58513796296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45976.58513796296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45976.58513796296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45976.58513796296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45976.58513796296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45976.58513796296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45976.58513796296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45976.58513796296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45976.58513796296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45976.58513796296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45976.58513796296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45976.58513796296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45976.58513796296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45976.58513796296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45976.58513796296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45976.58513796296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45976.58513796296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45976.58513796296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45976.58513796296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45976.58513796296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45976.58513796296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45976.58513796296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45976.58513796296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45976.58513796296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45976.58513796296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45976.58513796296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45976.58513796296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45976.58513796296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45976.58513796296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45976.58513796296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45976.58513796296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45976.58513796296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45976.58513796296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45976.58513796296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45976.58513796296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45976.58513796296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45976.58513796296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45976.58513796296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45976.58513796296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45976.58513796296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45976.58513796296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45976.58513796296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45976.58513796296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45976.58513796296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45976.58513796296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45976.58513796296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45976.58513796296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45976.58513796296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45976.58513796296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45976.58513796296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45976.58513796296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45976.58513796296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45976.58513796296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45976.58513796296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45976.58513796296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45976.58513796296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45976.58513796296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45976.58513796296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45976.58513796296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45976.58513796296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45976.58513796296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45976.58513796296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45976.58513796296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45976.58513796296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45976.58513796296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45976.58513796296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45976.58513796296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45976.58513796296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45976.58513796296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45976.58513796296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45976.58513796296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45976.58513796296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45976.58513796296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45976.58513796296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45976.58513796296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45976.58513796296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45976.58513796296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45976.58513796296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273.1044203703641</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0.13312407406920101</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3</v>
      </c>
      <c r="D4" s="92" t="s">
        <v>29169</v>
      </c>
      <c r="E4" s="95" t="s">
        <v>39104</v>
      </c>
      <c r="F4" s="96">
        <v>45976.480543981481</v>
      </c>
      <c r="G4" s="97">
        <f ca="1">IFERROR(NOW()-F4,"")</f>
        <v>0.10459398147941101</v>
      </c>
      <c r="H4" s="96">
        <v>45976.46675925926</v>
      </c>
      <c r="I4" s="135" t="str">
        <f>IFERROR(VLOOKUP(D4,DB!A:F,6,0),"")</f>
        <v>Generator-SG</v>
      </c>
      <c r="J4" s="135" t="str">
        <f>IFERROR(VLOOKUP(D4,DB!A:G,7,0),"")</f>
        <v>Vandalized</v>
      </c>
      <c r="K4" s="98" t="s">
        <v>39121</v>
      </c>
      <c r="L4" s="92" t="str">
        <f>IFERROR(VLOOKUP(D4,DB!A:I,9,0),"")</f>
        <v>Latis</v>
      </c>
    </row>
    <row r="5" spans="1:16" ht="15" customHeight="1">
      <c r="A5" s="135"/>
      <c r="B5" s="135" t="str">
        <f>IFERROR(VLOOKUP(D5,DB!A:K,11,0),"")</f>
        <v/>
      </c>
      <c r="C5" s="94"/>
      <c r="D5" s="92"/>
      <c r="E5" s="95"/>
      <c r="F5" s="96"/>
      <c r="G5" s="97">
        <f ca="1">IFERROR(NOW()-F5,"")</f>
        <v>45976.585137847222</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45976.585137847222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45976.585137847222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45976.585137847222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45976.585137847222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45976.585137847222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45976.585137847222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45976.585137847222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45976.585137847222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45976.585137847222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45976.585137847222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45976.585137847222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45976.585137847222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45976.585137847222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45976.585137847222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45976.585137847222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45976.585137847222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45976.585137847222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45976.585137847222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45976.585137847222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45976.585137847222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45976.585137847222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45976.585137847222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45976.585137847222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45976.585137847222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45976.585137847222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45976.585137847222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45976.585137847222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45976.585137847222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45976.585137847222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45976.585137847222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45976.585137847222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45976.585137847222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45976.585137847222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45976.585137847222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45976.585137847222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45976.585137847222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45976.585137847222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45976.585137847222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45976.585137847222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45976.585137847222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45976.585137847222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45976.585137847222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45976.585137847222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45976.585137847222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45976.585137847222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45976.585137847222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45976.58513796296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45976.58513796296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45976.58513796296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45976.58513796296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45976.58513796296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45976.58513796296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45976.58513796296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45976.58513796296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45976.58513796296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45976.58513796296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45976.58513796296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45976.58513796296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45976.58513796296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45976.58513796296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45976.58513796296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45976.58513796296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45976.58513796296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45976.58513796296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45976.58513796296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45976.58513796296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45976.58513796296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45976.58513796296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45976.58513796296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45976.58513796296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45976.58513796296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45976.58513796296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45976.58513796296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45976.58513796296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45976.58513796296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45976.58513796296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45976.58513796296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45976.58513796296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45976.58513796296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45976.58513796296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45976.58513796296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45976.58513796296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45976.58513796296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45976.58513796296</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45976.58513796296</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45976.58513796296</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45976.58513796296</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84.753077777771978</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39104</v>
      </c>
      <c r="F3" s="38">
        <v>45926.188877314817</v>
      </c>
      <c r="G3" s="116">
        <f t="shared" ref="G3" ca="1" si="0">IFERROR(NOW()-F3,"")</f>
        <v>50.396260648143652</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39104</v>
      </c>
      <c r="F4" s="125">
        <v>45948.661111111112</v>
      </c>
      <c r="G4" s="126">
        <f t="shared" ref="G4" ca="1" si="1">IFERROR(NOW()-F4,"")</f>
        <v>27.924026851847884</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v>2</v>
      </c>
      <c r="D6" s="124" t="s">
        <v>33042</v>
      </c>
      <c r="E6" s="124" t="s">
        <v>39021</v>
      </c>
      <c r="F6" s="124"/>
      <c r="G6" s="126">
        <f t="shared" ref="G6:G47" ca="1" si="2">IFERROR(NOW()-F6,"")</f>
        <v>45976.58513796296</v>
      </c>
      <c r="H6" s="125">
        <v>45976.200335648151</v>
      </c>
      <c r="I6" s="124" t="str">
        <f>IFERROR(VLOOKUP(D6,DB!A:F,6,0),"")</f>
        <v>SCECO</v>
      </c>
      <c r="J6" s="124" t="str">
        <f>IFERROR(VLOOKUP(D6,DB!A:G,7,0),"")</f>
        <v>Dead</v>
      </c>
      <c r="K6" s="124" t="s">
        <v>39131</v>
      </c>
      <c r="L6" s="124" t="str">
        <f>IFERROR(VLOOKUP(D6,DB!A:I,9,0),"")</f>
        <v>Latis</v>
      </c>
    </row>
    <row r="7" spans="1:13">
      <c r="A7" s="124" t="s">
        <v>39132</v>
      </c>
      <c r="B7" s="124" t="str">
        <f>IFERROR(VLOOKUP(D7,DB!A:K,11,0),"")</f>
        <v>R5</v>
      </c>
      <c r="C7" s="124">
        <v>1</v>
      </c>
      <c r="D7" s="124" t="s">
        <v>33539</v>
      </c>
      <c r="E7" s="124" t="s">
        <v>39104</v>
      </c>
      <c r="F7" s="124"/>
      <c r="G7" s="126">
        <f t="shared" ca="1" si="2"/>
        <v>45976.58513796296</v>
      </c>
      <c r="H7" s="125">
        <v>45976.204270833332</v>
      </c>
      <c r="I7" s="124" t="str">
        <f>IFERROR(VLOOKUP(D7,DB!A:F,6,0),"")</f>
        <v>SCECO</v>
      </c>
      <c r="J7" s="124" t="str">
        <f>IFERROR(VLOOKUP(D7,DB!A:G,7,0),"")</f>
        <v>No BB Design</v>
      </c>
      <c r="K7" s="124" t="s">
        <v>39133</v>
      </c>
      <c r="L7" s="124" t="str">
        <f>IFERROR(VLOOKUP(D7,DB!A:I,9,0),"")</f>
        <v>Latis</v>
      </c>
    </row>
    <row r="8" spans="1:13">
      <c r="A8" s="124"/>
      <c r="B8" s="124" t="str">
        <f>IFERROR(VLOOKUP(D8,DB!A:K,11,0),"")</f>
        <v/>
      </c>
      <c r="C8" s="124"/>
      <c r="D8" s="156"/>
      <c r="E8" s="124"/>
      <c r="F8" s="124"/>
      <c r="G8" s="126">
        <f t="shared" ca="1" si="2"/>
        <v>45976.58513796296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45976.58513796296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45976.58513796296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45976.58513796296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45976.58513796296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45976.58513796296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45976.58513796296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45976.58513796296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45976.58513796296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45976.58513796296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45976.58513796296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45976.58513796296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45976.58513796296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45976.58513796296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45976.58513796296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45976.58513796296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45976.58513796296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45976.58513796296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45976.58513796296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45976.58513796296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45976.58513796296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45976.58513796296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45976.58513796296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45976.58513796296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45976.58513796296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45976.58513796296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45976.58513796296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45976.58513796296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45976.58513796296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45976.58513796296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45976.58513796296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45976.58513796296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45976.58513796296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45976.58513796296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45976.58513796296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45976.58513796296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45976.58513796296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45976.58513796296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45976.58513796296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45976.58513796296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45976.58513796296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45976.58513796296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45976.58513796296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45976.58513796296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45976.58513796296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45976.58513796296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45976.58513796296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45976.58513796296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45976.58513796296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45976.58513796296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45976.58513796296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45976.58513796296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45976.58513796296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45976.58513796296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45976.58513796296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45976.58513796296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45976.58513796296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45976.58513796296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45976.58513796296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45976.58513796296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45976.58513796296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45976.58513796296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45976.58513796296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45976.58513796296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45976.58513796296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45976.58513796296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45976.58513796296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45976.58513796296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45976.58513796296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45976.58513796296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45976.58513796296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45976.58513796296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45976.58513796296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45976.58513796296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45976.58513796296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45976.58513796296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45976.58513796296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45976.58513796296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45976.58513796296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45976.58513796296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45976.58513796296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45976.58513796296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45976.58513796296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45976.58513796296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45976.58513796296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45976.58513796296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45976.58513796296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45976.58513796296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45976.58513796296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45976.58513796296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45976.58513796296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45976.58513796296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45976.58513796296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45976.58513796296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45976.58513796296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45976.58513796296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45976.58513796296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45976.58513796296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45976.58513796296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45976.58513796296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45976.58513796296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45976.58513796296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45976.58513796296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45976.58513796296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45976.58513796296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45976.58513796296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45976.58513796296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45976.58513796296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45976.58513796296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45976.58513796296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45976.58513796296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45976.58513796296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45976.58513796296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45976.58513796296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45976.58513796296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45976.58513796296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45976.58513796296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45976.58513796296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45976.58513796296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45976.58513796296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45976.58513796296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45976.58513796296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45976.58513796296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45976.58513796296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45976.58513796296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45976.58513796296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45976.58513796296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45976.58513796296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45976.58513796296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45976.58513796296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45976.58513796296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45976.58513796296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45976.58513796296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45976.58513796296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45976.58513796296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45976.58513796296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45976.58513796296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45976.58513796296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45976.58513796296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45976.58513796296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45976.58513796296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45976.58513796296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45976.58513796296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45976.58513796296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45976.58513796296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45976.58513796296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45976.58513796296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45976.58513796296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45976.58513796296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45976.58513796296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45976.58513796296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45976.58513796296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45976.58513796296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45976.58513796296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45976.58513796296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45976.58513796296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45976.58513796296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45976.58513796296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45976.58513796296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45976.58513796296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45976.58513796296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45976.58513796296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45976.58513796296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45976.58513796296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45976.58513796296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45976.58513796296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45976.58513796296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45976.58513796296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45976.58513796296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45976.58513796296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45976.58513796296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45976.58513796296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45976.58513796296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45976.58513796296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45976.58513796296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45976.58513796296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45976.58513796296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45976.58513796296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45976.58513796296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45976.58513796296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45976.58513796296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45976.58513796296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45976.58513796296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45976.58513796296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45976.58513796296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45976.58513796296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45976.58513796296</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45976.58513796296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45976.58513796296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45976.58513796296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45976.58513796296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45976.58513796296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45976.58513796296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45976.58513796296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45976.58513796296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45976.58513796296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45976.58513796296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45976.58513796296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45976.58513796296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45976.58513796296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45976.58513796296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45976.58513796296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45976.58513796296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45976.58513796296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45976.58513796296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45976.58513796296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45976.58513796296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45976.58513796296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45976.58513796296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45976.58513796296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45976.58513796296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45976.58513796296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45976.58513796296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45976.58513796296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45976.58513796296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45976.58513796296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45976.58513796296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45976.58513796296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45976.58513796296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45976.58513796296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45976.58513796296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45976.58513796296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45976.58513796296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45976.58513796296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45976.58513796296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45976.58513796296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45976.58513796296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45976.58513796296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45976.58513796296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45976.58513796296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45976.58513796296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45976.58513796296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45976.58513796296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45976.58513796296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45976.58513796296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45976.58513796296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45976.58513796296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45976.58513796296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45976.58513796296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45976.58513796296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45976.58513796296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45976.58513796296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45976.58513796296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45976.58513796296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45976.58513796296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45976.58513796296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45976.58513796296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45976.58513796296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45976.58513796296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45976.58513796296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45976.58513796296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45976.58513796296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45976.58513796296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45976.58513796296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45976.58513796296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45976.58513796296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45976.58513796296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45976.58513796296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45976.58513796296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45976.58513796296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45976.58513796296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45976.58513796296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45976.58513796296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45976.58513796296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45976.58513796296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45976.58513796296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45976.58513796296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45976.58513796296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45976.58513796296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45976.58513796296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45976.58513796296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45976.58513796296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45976.58513796296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45976.58513796296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45976.58513796296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45976.58513796296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45976.58513796296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45976.58513796296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45976.58513796296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45976.58513796296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45976.58513796296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45976.58513796296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45976.58513796296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45976.58513796296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45976.58513796296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45976.58513796296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45976.58513796296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45976.58513796296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45976.58513796296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45976.58513796296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45976.58513796296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45976.58513796296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45976.58513796296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45976.58513796296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45976.58513796296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45976.58513796296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45976.58513796296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45976.58513796296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45976.58513796296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45976.58513796296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45976.58513796296</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2025-11-15T11:04:36Z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