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04" documentId="120_S{2AC9BD13-BADA-5192-A53E-5A8FF88502F6}" xr6:coauthVersionLast="47" xr6:coauthVersionMax="47" xr10:uidLastSave="{FF7B46BB-B6A9-4E2A-91DF-EC4AA6EC53C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20" i="5"/>
  <c r="L21" i="5"/>
  <c r="L22" i="5"/>
  <c r="L23" i="5"/>
  <c r="L24" i="5"/>
  <c r="L25" i="5"/>
  <c r="L26" i="5"/>
  <c r="L27" i="5"/>
  <c r="L28" i="5"/>
  <c r="J20" i="5"/>
  <c r="J21" i="5"/>
  <c r="J22" i="5"/>
  <c r="J23" i="5"/>
  <c r="J24" i="5"/>
  <c r="J25" i="5"/>
  <c r="J26" i="5"/>
  <c r="J27" i="5"/>
  <c r="J28" i="5"/>
  <c r="I20" i="5"/>
  <c r="I21" i="5"/>
  <c r="I22" i="5"/>
  <c r="I23" i="5"/>
  <c r="I24" i="5"/>
  <c r="I25" i="5"/>
  <c r="I26" i="5"/>
  <c r="I27" i="5"/>
  <c r="I28" i="5"/>
  <c r="B20" i="5"/>
  <c r="B21" i="5"/>
  <c r="B22" i="5"/>
  <c r="B23" i="5"/>
  <c r="B24" i="5"/>
  <c r="B25" i="5"/>
  <c r="B26" i="5"/>
  <c r="B27" i="5"/>
  <c r="B28" i="5"/>
  <c r="G20" i="5"/>
  <c r="G21" i="5"/>
  <c r="G22" i="5"/>
  <c r="G23" i="5"/>
  <c r="G24" i="5"/>
  <c r="G25" i="5"/>
  <c r="G26" i="5"/>
  <c r="G27" i="5"/>
  <c r="G28" i="5"/>
  <c r="G2" i="3"/>
  <c r="D3" i="3"/>
  <c r="D13" i="3"/>
  <c r="D10"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L19" i="5"/>
  <c r="J6" i="5"/>
  <c r="J7" i="5"/>
  <c r="J8" i="5"/>
  <c r="J9" i="5"/>
  <c r="J10" i="5"/>
  <c r="J11" i="5"/>
  <c r="J12" i="5"/>
  <c r="J13" i="5"/>
  <c r="J14" i="5"/>
  <c r="J15" i="5"/>
  <c r="J16" i="5"/>
  <c r="J17" i="5"/>
  <c r="J18" i="5"/>
  <c r="J19" i="5"/>
  <c r="I6" i="5"/>
  <c r="I7" i="5"/>
  <c r="I8" i="5"/>
  <c r="I9" i="5"/>
  <c r="I10" i="5"/>
  <c r="I11" i="5"/>
  <c r="I12" i="5"/>
  <c r="I13" i="5"/>
  <c r="I14" i="5"/>
  <c r="I15" i="5"/>
  <c r="I16" i="5"/>
  <c r="I17" i="5"/>
  <c r="I18" i="5"/>
  <c r="I19" i="5"/>
  <c r="B6" i="5"/>
  <c r="B7" i="5"/>
  <c r="B8" i="5"/>
  <c r="B9" i="5"/>
  <c r="B10" i="5"/>
  <c r="B11" i="5"/>
  <c r="B12" i="5"/>
  <c r="B13" i="5"/>
  <c r="B14" i="5"/>
  <c r="B15" i="5"/>
  <c r="B16" i="5"/>
  <c r="B17" i="5"/>
  <c r="B18" i="5"/>
  <c r="B19" i="5"/>
  <c r="G6" i="5"/>
  <c r="G7" i="5"/>
  <c r="G8" i="5"/>
  <c r="G9" i="5"/>
  <c r="G10" i="5"/>
  <c r="G11" i="5"/>
  <c r="G12" i="5"/>
  <c r="G13" i="5"/>
  <c r="G14" i="5"/>
  <c r="G15" i="5"/>
  <c r="G16" i="5"/>
  <c r="G17" i="5"/>
  <c r="G18" i="5"/>
  <c r="G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4" i="3"/>
  <c r="D6" i="3"/>
  <c r="D7" i="3"/>
  <c r="D8" i="3"/>
  <c r="D9"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alcChain>
</file>

<file path=xl/sharedStrings.xml><?xml version="1.0" encoding="utf-8"?>
<sst xmlns="http://schemas.openxmlformats.org/spreadsheetml/2006/main" count="181599" uniqueCount="39214">
  <si>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</si>
  <si>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</si>
  <si>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</si>
  <si>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</si>
  <si>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</si>
  <si>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</si>
  <si>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</si>
  <si>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</si>
  <si>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</si>
  <si>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</si>
  <si>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</si>
  <si>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</si>
  <si>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</si>
  <si>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</si>
  <si>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</si>
  <si>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</si>
  <si>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</si>
  <si>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</si>
  <si>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</si>
  <si>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</si>
  <si>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</si>
  <si>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</si>
  <si>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</si>
  <si>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</si>
  <si>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</si>
  <si>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</si>
  <si>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</si>
  <si>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</si>
  <si>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</si>
  <si>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</si>
  <si>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</si>
  <si>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</si>
  <si>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</si>
  <si>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</si>
  <si>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</si>
  <si>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</si>
  <si>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</si>
  <si>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</si>
  <si>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</si>
  <si>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</si>
  <si>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</si>
  <si>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</si>
  <si>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</si>
  <si>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</si>
  <si>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</si>
  <si>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</si>
  <si>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</si>
  <si>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</si>
  <si>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</si>
  <si>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</si>
  <si>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</si>
  <si>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</si>
  <si>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</si>
  <si>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</si>
  <si>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</si>
  <si>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</si>
  <si>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</si>
  <si>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</si>
  <si>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</si>
  <si>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</si>
  <si>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</si>
  <si>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</si>
  <si>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</si>
  <si>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</si>
  <si>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</si>
  <si>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</si>
  <si>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</si>
  <si>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</si>
  <si>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</si>
  <si>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</si>
  <si>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</si>
  <si>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</si>
  <si>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</si>
  <si>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</si>
  <si>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</si>
  <si>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</si>
  <si>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</si>
  <si>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</si>
  <si>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</si>
  <si>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</si>
  <si>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</si>
  <si>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</si>
  <si>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</si>
  <si>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</si>
  <si>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</si>
  <si>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</si>
  <si>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</si>
  <si>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</si>
  <si>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</si>
  <si>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</si>
  <si>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</si>
  <si>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</si>
  <si>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</si>
  <si>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</si>
  <si>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</si>
  <si>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</si>
  <si>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</si>
  <si>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</si>
  <si>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</si>
  <si>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</si>
  <si>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</si>
  <si>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</si>
  <si>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</si>
  <si>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</si>
  <si>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</si>
  <si>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</si>
  <si>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</si>
  <si>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</si>
  <si>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</si>
  <si>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</si>
  <si>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</si>
  <si>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</si>
  <si>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</si>
  <si>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</si>
  <si>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</si>
  <si>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</si>
  <si>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</si>
  <si>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</si>
  <si>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</si>
  <si>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</si>
  <si>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</si>
  <si>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</si>
  <si>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</si>
  <si>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</si>
  <si>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</si>
  <si>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</si>
  <si>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</si>
  <si>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</si>
  <si>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</si>
  <si>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</si>
  <si>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</si>
  <si>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</si>
  <si>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</si>
  <si>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</si>
  <si>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</si>
  <si>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</si>
  <si>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</si>
  <si>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</si>
  <si>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</si>
  <si>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</si>
  <si>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</si>
  <si>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</si>
  <si>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</si>
  <si>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</si>
  <si>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</si>
  <si>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</si>
  <si>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</si>
  <si>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</si>
  <si>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</si>
  <si>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</si>
  <si>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</si>
  <si>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</si>
  <si>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</si>
  <si>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</si>
  <si>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</si>
  <si>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</si>
  <si>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</si>
  <si>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</si>
  <si>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</si>
  <si>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</si>
  <si>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</si>
  <si>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</si>
  <si>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</si>
  <si>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</si>
  <si>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</si>
  <si>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</si>
  <si>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</si>
  <si>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</si>
  <si>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</si>
  <si>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</si>
  <si>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</si>
  <si>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</si>
  <si>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</si>
  <si>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</si>
  <si>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</si>
  <si>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</si>
  <si>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</si>
  <si>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</si>
  <si>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</si>
  <si>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</si>
  <si>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</si>
  <si>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</si>
  <si>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</si>
  <si>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</si>
  <si>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</si>
  <si>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</si>
  <si>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</si>
  <si>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</si>
  <si>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</si>
  <si>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</si>
  <si>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</si>
  <si>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</si>
  <si>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</si>
  <si>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</si>
  <si>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</si>
  <si>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</si>
  <si>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</si>
  <si>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</si>
  <si>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</si>
  <si>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</si>
  <si>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</si>
  <si>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</si>
  <si>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</si>
  <si>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</si>
  <si>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</si>
  <si>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</si>
  <si>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</si>
  <si>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</si>
  <si>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</si>
  <si>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</si>
  <si>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</si>
  <si>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</si>
  <si>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</si>
  <si>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</si>
  <si>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</si>
  <si>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</si>
  <si>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</si>
  <si>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</si>
  <si>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</si>
  <si>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</si>
  <si>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</si>
  <si>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</si>
  <si>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</si>
  <si>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</si>
  <si>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</si>
  <si>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</si>
  <si>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</si>
  <si>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</si>
  <si>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</si>
  <si>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</si>
  <si>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</si>
  <si>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</si>
  <si>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</si>
  <si>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</si>
  <si>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</si>
  <si>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</si>
  <si>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</si>
  <si>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</si>
  <si>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</si>
  <si>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</si>
  <si>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</si>
  <si>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</si>
  <si>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</si>
  <si>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</si>
  <si>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</si>
  <si>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</si>
  <si>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</si>
  <si>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</si>
  <si>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</si>
  <si>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</si>
  <si>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</si>
  <si>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</si>
  <si>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</si>
  <si>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</si>
  <si>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</si>
  <si>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</si>
  <si>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</si>
  <si>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</si>
  <si>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</si>
  <si>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</si>
  <si>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</si>
  <si>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</si>
  <si>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</si>
  <si>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</si>
  <si>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</si>
  <si>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</si>
  <si>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</si>
  <si>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</si>
  <si>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</si>
  <si>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</si>
  <si>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</si>
  <si>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</si>
  <si>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</si>
  <si>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</si>
  <si>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</si>
  <si>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</si>
  <si>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</si>
  <si>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</si>
  <si>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</si>
  <si>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</si>
  <si>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</si>
  <si>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</si>
  <si>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</si>
  <si>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</si>
  <si>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</si>
  <si>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</si>
  <si>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</si>
  <si>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</si>
  <si>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</si>
  <si>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</si>
  <si>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</si>
  <si>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</si>
  <si>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</si>
  <si>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</si>
  <si>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</si>
  <si>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</si>
  <si>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</si>
  <si>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</si>
  <si>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</si>
  <si>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</si>
  <si>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</si>
  <si>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</si>
  <si>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</si>
  <si>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</si>
  <si>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</si>
  <si>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</si>
  <si>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</si>
  <si>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</si>
  <si>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</si>
  <si>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</si>
  <si>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</si>
  <si>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</si>
  <si>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</si>
  <si>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</si>
  <si>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</si>
  <si>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</si>
  <si>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</si>
  <si>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</si>
  <si>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</si>
  <si>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</si>
  <si>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</si>
  <si>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</si>
  <si>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</si>
  <si>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</si>
  <si>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</si>
  <si>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</si>
  <si>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</si>
  <si>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</si>
  <si>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</si>
  <si>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</si>
  <si>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</si>
  <si>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</si>
  <si>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</si>
  <si>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</si>
  <si>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</si>
  <si>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</si>
  <si>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</si>
  <si>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</si>
  <si>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</si>
  <si>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</si>
  <si>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</si>
  <si>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</si>
  <si>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</si>
  <si>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</si>
  <si>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</si>
  <si>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</si>
  <si>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</si>
  <si>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</si>
  <si>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</si>
  <si>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</si>
  <si>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</si>
  <si>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</si>
  <si>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</si>
  <si>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</si>
  <si>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</si>
  <si>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</si>
  <si>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</si>
  <si>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</si>
  <si>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</si>
  <si>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</si>
  <si>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</si>
  <si>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</si>
  <si>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</si>
  <si>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</si>
  <si>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</si>
  <si>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</si>
  <si>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</si>
  <si>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</si>
  <si>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</si>
  <si>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</si>
  <si>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</si>
  <si>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</si>
  <si>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</si>
  <si>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</si>
  <si>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</si>
  <si>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</si>
  <si>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</si>
  <si>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</si>
  <si>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</si>
  <si>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</si>
  <si>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</si>
  <si>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</si>
  <si>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</si>
  <si>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</si>
  <si>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</si>
  <si>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</si>
  <si>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</si>
  <si>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</si>
  <si>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</si>
  <si>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</si>
  <si>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</si>
  <si>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</si>
  <si>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</si>
  <si>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</si>
  <si>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</si>
  <si>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</si>
  <si>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</si>
  <si>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</si>
  <si>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</si>
  <si>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</si>
  <si>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</si>
  <si>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</si>
  <si>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</si>
  <si>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</si>
  <si>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</si>
  <si>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</si>
  <si>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</si>
  <si>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</si>
  <si>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</si>
  <si>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</si>
  <si>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</si>
  <si>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</si>
  <si>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</si>
  <si>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</si>
  <si>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</si>
  <si>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</si>
  <si>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</si>
  <si>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</si>
  <si>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</si>
  <si>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</si>
  <si>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</si>
  <si>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</si>
  <si>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</si>
  <si>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</si>
  <si>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</si>
  <si>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</si>
  <si>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</si>
  <si>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</si>
  <si>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</si>
  <si>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</si>
  <si>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</si>
  <si>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</si>
  <si>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</si>
  <si>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</si>
  <si>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</si>
  <si>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</si>
  <si>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</si>
  <si>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</si>
  <si>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</si>
  <si>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</si>
  <si>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</si>
  <si>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</si>
  <si>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</si>
  <si>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</si>
  <si>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</si>
  <si>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</si>
  <si>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</si>
  <si>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</si>
  <si>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</si>
  <si>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</si>
  <si>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</si>
  <si>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</si>
  <si>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</si>
  <si>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</si>
  <si>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</si>
  <si>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</si>
  <si>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</si>
  <si>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</si>
  <si>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</si>
  <si>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</si>
  <si>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</si>
  <si>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</si>
  <si>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</si>
  <si>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</si>
  <si>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</si>
  <si>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</si>
  <si>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</si>
  <si>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</si>
  <si>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</si>
  <si>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</si>
  <si>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</si>
  <si>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</si>
  <si>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</si>
  <si>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</si>
  <si>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</si>
  <si>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</si>
  <si>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</si>
  <si>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</si>
  <si>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</si>
  <si>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</si>
  <si>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</si>
  <si>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</si>
  <si>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</si>
  <si>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</si>
  <si>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</si>
  <si>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</si>
  <si>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</si>
  <si>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</si>
  <si>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</si>
  <si>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</si>
  <si>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</si>
  <si>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</si>
  <si>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</si>
  <si>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</si>
  <si>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</si>
  <si>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</si>
  <si>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</si>
  <si>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</si>
  <si>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</si>
  <si>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</si>
  <si>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</si>
  <si>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</si>
  <si>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</si>
  <si>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</si>
  <si>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</si>
  <si>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</si>
  <si>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</si>
  <si>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</si>
  <si>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</si>
  <si>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</si>
  <si>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</si>
  <si>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</si>
  <si>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</si>
  <si>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</si>
  <si>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</si>
  <si>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</si>
  <si>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</si>
  <si>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</si>
  <si>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</si>
  <si>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</si>
  <si>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</si>
  <si>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</si>
  <si>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</si>
  <si>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</si>
  <si>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</si>
  <si>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</si>
  <si>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</si>
  <si>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</si>
  <si>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</si>
  <si>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</si>
  <si>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</si>
  <si>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</si>
  <si>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</si>
  <si>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</si>
  <si>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</si>
  <si>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</si>
  <si>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</si>
  <si>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</si>
  <si>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</si>
  <si>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</si>
  <si>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</si>
  <si>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</si>
  <si>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</si>
  <si>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</si>
  <si>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</si>
  <si>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</si>
  <si>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</si>
  <si>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</si>
  <si>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</si>
  <si>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</si>
  <si>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</si>
  <si>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</si>
  <si>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</si>
  <si>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</si>
  <si>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</si>
  <si>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</si>
  <si>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</si>
  <si>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</si>
  <si>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</si>
  <si>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</si>
  <si>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</si>
  <si>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</si>
  <si>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</si>
  <si>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</si>
  <si>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</si>
  <si>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</si>
  <si>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</si>
  <si>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</si>
  <si>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</si>
  <si>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</si>
  <si>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</si>
  <si>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</si>
  <si>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</si>
  <si>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</si>
  <si>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</si>
  <si>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</si>
  <si>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</si>
  <si>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</si>
  <si>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</si>
  <si>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</si>
  <si>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</si>
  <si>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</si>
  <si>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</si>
  <si>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</si>
  <si>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</si>
  <si>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</si>
  <si>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</si>
  <si>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</si>
  <si>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</si>
  <si>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</si>
  <si>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</si>
  <si>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</si>
  <si>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</si>
  <si>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</si>
  <si>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</si>
  <si>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</si>
  <si>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</si>
  <si>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</si>
  <si>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</si>
  <si>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</si>
  <si>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</si>
  <si>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</si>
  <si>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</si>
  <si>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</si>
  <si>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</si>
  <si>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</si>
  <si>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</si>
  <si>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</si>
  <si>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</si>
  <si>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</si>
  <si>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</si>
  <si>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</si>
  <si>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</si>
  <si>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</si>
  <si>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</si>
  <si>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</si>
  <si>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</si>
  <si>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</si>
  <si>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</si>
  <si>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</si>
  <si>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</si>
  <si>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</si>
  <si>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</si>
  <si>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</si>
  <si>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</si>
  <si>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</si>
  <si>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</si>
  <si>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</si>
  <si>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</si>
  <si>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</si>
  <si>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</si>
  <si>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</si>
  <si>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</si>
  <si>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</si>
  <si>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</si>
  <si>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</si>
  <si>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</si>
  <si>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</si>
  <si>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</si>
  <si>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</si>
  <si>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</si>
  <si>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</si>
  <si>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</si>
  <si>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</si>
  <si>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</si>
  <si>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</si>
  <si>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</si>
  <si>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</si>
  <si>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</si>
  <si>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</si>
  <si>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</si>
  <si>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</si>
  <si>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</si>
  <si>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</si>
  <si>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</si>
  <si>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</si>
  <si>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</si>
  <si>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</si>
  <si>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</si>
  <si>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</si>
  <si>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</si>
  <si>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</si>
  <si>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</si>
  <si>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</si>
  <si>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</si>
  <si>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</si>
  <si>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</si>
  <si>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</si>
  <si>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</si>
  <si>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</si>
  <si>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</si>
  <si>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</si>
  <si>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</si>
  <si>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</si>
  <si>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</si>
  <si>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</si>
  <si>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</si>
  <si>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</si>
  <si>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</si>
  <si>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</si>
  <si>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</si>
  <si>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</si>
  <si>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</si>
  <si>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</si>
  <si>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</si>
  <si>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</si>
  <si>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</si>
  <si>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</si>
  <si>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</si>
  <si>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</si>
  <si>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</si>
  <si>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</si>
  <si>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</si>
  <si>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</si>
  <si>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</si>
  <si>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</si>
  <si>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</si>
  <si>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</si>
  <si>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</si>
  <si>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</si>
  <si>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</si>
  <si>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</si>
  <si>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</si>
  <si>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</si>
  <si>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</si>
  <si>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</si>
  <si>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</si>
  <si>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</si>
  <si>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</si>
  <si>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</si>
  <si>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</si>
  <si>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</si>
  <si>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</si>
  <si>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</si>
  <si>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</si>
  <si>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</si>
  <si>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</si>
  <si>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</si>
  <si>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</si>
  <si>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</si>
  <si>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</si>
  <si>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</si>
  <si>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</si>
  <si>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</si>
  <si>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</si>
  <si>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</si>
  <si>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</si>
  <si>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</si>
  <si>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</si>
  <si>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</si>
  <si>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</si>
  <si>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</si>
  <si>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</si>
  <si>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</si>
  <si>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</si>
  <si>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</si>
  <si>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</si>
  <si>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</si>
  <si>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</si>
  <si>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</si>
  <si>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</si>
  <si>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</si>
  <si>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</si>
  <si>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</si>
  <si>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</si>
  <si>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</si>
  <si>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</si>
  <si>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</si>
  <si>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</si>
  <si>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</si>
  <si>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</si>
  <si>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</si>
  <si>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</si>
  <si>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</si>
  <si>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</si>
  <si>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</si>
  <si>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</si>
  <si>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</si>
  <si>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</si>
  <si>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</si>
  <si>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</si>
  <si>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</si>
  <si>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</si>
  <si>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</si>
  <si>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</si>
  <si>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</si>
  <si>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</si>
  <si>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</si>
  <si>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</si>
  <si>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</si>
  <si>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</si>
  <si>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</si>
  <si>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</si>
  <si>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</si>
  <si>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</si>
  <si>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</si>
  <si>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</si>
  <si>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</si>
  <si>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</si>
  <si>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</si>
  <si>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</si>
  <si>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</si>
  <si>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</si>
  <si>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</si>
  <si>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</si>
  <si>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</si>
  <si>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</si>
  <si>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</si>
  <si>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</si>
  <si>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</si>
  <si>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</si>
  <si>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</si>
  <si>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</si>
  <si>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</si>
  <si>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</si>
  <si>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</si>
  <si>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</si>
  <si>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</si>
  <si>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</si>
  <si>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</si>
  <si>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</si>
  <si>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</si>
  <si>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</si>
  <si>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</si>
  <si>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</si>
  <si>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</si>
  <si>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</si>
  <si>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</si>
  <si>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</si>
  <si>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</si>
  <si>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</si>
  <si>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</si>
  <si>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</si>
  <si>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</si>
  <si>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</si>
  <si>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</si>
  <si>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</si>
  <si>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</si>
  <si>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</si>
  <si>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</si>
  <si>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</si>
  <si>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</si>
  <si>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</si>
  <si>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</si>
  <si>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</si>
  <si>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</si>
  <si>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</si>
  <si>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</si>
  <si>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</si>
  <si>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</si>
  <si>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</si>
  <si>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</si>
  <si>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</si>
  <si>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</si>
  <si>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</si>
  <si>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</si>
  <si>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</si>
  <si>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</si>
  <si>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</si>
  <si>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</si>
  <si>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</si>
  <si>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</si>
  <si>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</si>
  <si>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</si>
  <si>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</si>
  <si>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</si>
  <si>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</si>
  <si>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</si>
  <si>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</si>
  <si>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</si>
  <si>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</si>
  <si>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</si>
  <si>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</si>
  <si>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</si>
  <si>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</si>
  <si>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</si>
  <si>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</si>
  <si>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</si>
  <si>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</si>
  <si>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</si>
  <si>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</si>
  <si>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</si>
  <si>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</si>
  <si>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</si>
  <si>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</si>
  <si>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</si>
  <si>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</si>
  <si>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</si>
  <si>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</si>
  <si>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</si>
  <si>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</si>
  <si>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</si>
  <si>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</si>
  <si>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</si>
  <si>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</si>
  <si>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</si>
  <si>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</si>
  <si>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</si>
  <si>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</si>
  <si>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</si>
  <si>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</si>
  <si>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</si>
  <si>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</si>
  <si>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</si>
  <si>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</si>
  <si>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</si>
  <si>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</si>
  <si>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</si>
  <si>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</si>
  <si>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</si>
  <si>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</si>
  <si>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</si>
  <si>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</si>
  <si>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</si>
  <si>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</si>
  <si>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</si>
  <si>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</si>
  <si>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</si>
  <si>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</si>
  <si>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</si>
  <si>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</si>
  <si>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</si>
  <si>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</si>
  <si>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</si>
  <si>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</si>
  <si>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</si>
  <si>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</si>
  <si>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</si>
  <si>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</si>
  <si>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</si>
  <si>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</si>
  <si>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</si>
  <si>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</si>
  <si>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</si>
  <si>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</si>
  <si>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</si>
  <si>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</si>
  <si>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</si>
  <si>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</si>
  <si>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</si>
  <si>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</si>
  <si>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</si>
  <si>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</si>
  <si>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</si>
  <si>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</si>
  <si>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</si>
  <si>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</si>
  <si>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</si>
  <si>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</si>
  <si>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</si>
  <si>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</si>
  <si>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</si>
  <si>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</si>
  <si>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</si>
  <si>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</si>
  <si>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</si>
  <si>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</si>
  <si>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</si>
  <si>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</si>
  <si>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</si>
  <si>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</si>
  <si>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</si>
  <si>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</si>
  <si>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</si>
  <si>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</si>
  <si>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</si>
  <si>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</si>
  <si>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</si>
  <si>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</si>
  <si>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</si>
  <si>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</si>
  <si>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</si>
  <si>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</si>
  <si>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</si>
  <si>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</si>
  <si>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</si>
  <si>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</si>
  <si>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</si>
  <si>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</si>
  <si>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</si>
  <si>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</si>
  <si>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</si>
  <si>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</si>
  <si>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</si>
  <si>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</si>
  <si>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</si>
  <si>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</si>
  <si>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</si>
  <si>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</si>
  <si>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</si>
  <si>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</si>
  <si>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</si>
  <si>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</si>
  <si>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</si>
  <si>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</si>
  <si>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</si>
  <si>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</si>
  <si>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</si>
  <si>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</si>
  <si>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</si>
  <si>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</si>
  <si>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</si>
  <si>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</si>
  <si>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</si>
  <si>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</si>
  <si>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</si>
  <si>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</si>
  <si>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</si>
  <si>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</si>
  <si>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</si>
  <si>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</si>
  <si>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</si>
  <si>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</si>
  <si>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</si>
  <si>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</si>
  <si>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</si>
  <si>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</si>
  <si>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</si>
  <si>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</si>
  <si>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</si>
  <si>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</si>
  <si>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</si>
  <si>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</si>
  <si>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</si>
  <si>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</si>
  <si>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</si>
  <si>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</si>
  <si>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</si>
  <si>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</si>
  <si>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</si>
  <si>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</si>
  <si>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</si>
  <si>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</si>
  <si>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</si>
  <si>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</si>
  <si>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</si>
  <si>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</si>
  <si>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</si>
  <si>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</si>
  <si>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</si>
  <si>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</si>
  <si>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</si>
  <si>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</si>
  <si>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</si>
  <si>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</si>
  <si>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</si>
  <si>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</si>
  <si>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</si>
  <si>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</si>
  <si>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</si>
  <si>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</si>
  <si>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</si>
  <si>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</si>
  <si>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</si>
  <si>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</si>
  <si>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</si>
  <si>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</si>
  <si>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</si>
  <si>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</si>
  <si>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</si>
  <si>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</si>
  <si>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</si>
  <si>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</si>
  <si>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</si>
  <si>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</si>
  <si>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</si>
  <si>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</si>
  <si>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</si>
  <si>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</si>
  <si>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</si>
  <si>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</si>
  <si>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</si>
  <si>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</si>
  <si>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</si>
  <si>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</si>
  <si>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</si>
  <si>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</si>
  <si>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</si>
  <si>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</si>
  <si>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</si>
  <si>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</si>
  <si>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</si>
  <si>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</si>
  <si>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</si>
  <si>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</si>
  <si>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</si>
  <si>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</si>
  <si>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</si>
  <si>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</si>
  <si>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</si>
  <si>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</si>
  <si>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</si>
  <si>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</si>
  <si>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</si>
  <si>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</si>
  <si>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</si>
  <si>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</si>
  <si>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</si>
  <si>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</si>
  <si>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</si>
  <si>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</si>
  <si>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</si>
  <si>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</si>
  <si>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</si>
  <si>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</si>
  <si>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</si>
  <si>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</si>
  <si>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</si>
  <si>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</si>
  <si>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</si>
  <si>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</si>
  <si>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</si>
  <si>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</si>
  <si>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</si>
  <si>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</si>
  <si>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</si>
  <si>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</si>
  <si>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</si>
  <si>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</si>
  <si>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</si>
  <si>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</si>
  <si>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</si>
  <si>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</si>
  <si>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</si>
  <si>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</si>
  <si>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</si>
  <si>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</si>
  <si>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</si>
  <si>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</si>
  <si>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</si>
  <si>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</si>
  <si>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</si>
  <si>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</si>
  <si>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</si>
  <si>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</si>
  <si>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</si>
  <si>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</si>
  <si>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</si>
  <si>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</si>
  <si>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</si>
  <si>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</si>
  <si>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</si>
  <si>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</si>
  <si>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</si>
  <si>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</si>
  <si>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</si>
  <si>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</si>
  <si>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</si>
  <si>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</si>
  <si>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</si>
  <si>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</si>
  <si>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</si>
  <si>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</si>
  <si>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</si>
  <si>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</si>
  <si>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</si>
  <si>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</si>
  <si>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</si>
  <si>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</si>
  <si>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</si>
  <si>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</si>
  <si>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</si>
  <si>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</si>
  <si>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</si>
  <si>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</si>
  <si>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</si>
  <si>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</si>
  <si>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</si>
  <si>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</si>
  <si>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</si>
  <si>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</si>
  <si>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</si>
  <si>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</si>
  <si>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</si>
  <si>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</si>
  <si>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</si>
  <si>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</si>
  <si>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</si>
  <si>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</si>
  <si>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</si>
  <si>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</si>
  <si>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</si>
  <si>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</si>
  <si>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</si>
  <si>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</si>
  <si>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</si>
  <si>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</si>
  <si>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</si>
  <si>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</si>
  <si>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</si>
  <si>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</si>
  <si>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</si>
  <si>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</si>
  <si>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</si>
  <si>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</si>
  <si>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</si>
  <si>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</si>
  <si>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</si>
  <si>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</si>
  <si>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</si>
  <si>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</si>
  <si>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</si>
  <si>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</si>
  <si>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</si>
  <si>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</si>
  <si>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</si>
  <si>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</si>
  <si>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</si>
  <si>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</si>
  <si>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</si>
  <si>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</si>
  <si>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</si>
  <si>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</si>
  <si>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</si>
  <si>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</si>
  <si>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</si>
  <si>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</si>
  <si>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</si>
  <si>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</si>
  <si>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</si>
  <si>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</si>
  <si>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</si>
  <si>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</si>
  <si>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</si>
  <si>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</si>
  <si>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</si>
  <si>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</si>
  <si>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</si>
  <si>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</si>
  <si>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</si>
  <si>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</si>
  <si>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</si>
  <si>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</si>
  <si>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</si>
  <si>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</si>
  <si>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</si>
  <si>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</si>
  <si>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</si>
  <si>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</si>
  <si>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</si>
  <si>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</si>
  <si>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</si>
  <si>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</si>
  <si>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</si>
  <si>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</si>
  <si>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</si>
  <si>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</si>
  <si>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</si>
  <si>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</si>
  <si>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</si>
  <si>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</si>
  <si>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</si>
  <si>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</si>
  <si>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</si>
  <si>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</si>
  <si>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</si>
  <si>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</si>
  <si>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</si>
  <si>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</si>
  <si>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</si>
  <si>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</si>
  <si>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</si>
  <si>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</si>
  <si>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</si>
  <si>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</si>
  <si>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</si>
  <si>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</si>
  <si>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</si>
  <si>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</si>
  <si>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</si>
  <si>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</si>
  <si>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</si>
  <si>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</si>
  <si>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</si>
  <si>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</si>
  <si>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</si>
  <si>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</si>
  <si>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</si>
  <si>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</si>
  <si>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</si>
  <si>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</si>
  <si>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</si>
  <si>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</si>
  <si>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</si>
  <si>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</si>
  <si>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</si>
  <si>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</si>
  <si>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</si>
  <si>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</si>
  <si>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</si>
  <si>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</si>
  <si>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</si>
  <si>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</si>
  <si>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</si>
  <si>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</si>
  <si>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</si>
  <si>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</si>
  <si>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</si>
  <si>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</si>
  <si>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</si>
  <si>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</si>
  <si>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</si>
  <si>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</si>
  <si>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</si>
  <si>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</si>
  <si>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</si>
  <si>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</si>
  <si>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</si>
  <si>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</si>
  <si>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</si>
  <si>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</si>
  <si>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</si>
  <si>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</si>
  <si>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</si>
  <si>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</si>
  <si>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</si>
  <si>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</si>
  <si>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</si>
  <si>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</si>
  <si>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</si>
  <si>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</si>
  <si>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</si>
  <si>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</si>
  <si>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</si>
  <si>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</si>
  <si>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</si>
  <si>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</si>
  <si>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</si>
  <si>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</si>
  <si>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</si>
  <si>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</si>
  <si>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</si>
  <si>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</si>
  <si>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</si>
  <si>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</si>
  <si>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</si>
  <si>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</si>
  <si>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</si>
  <si>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</si>
  <si>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</si>
  <si>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</si>
  <si>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</si>
  <si>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</si>
  <si>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</si>
  <si>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</si>
  <si>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</si>
  <si>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</si>
  <si>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</si>
  <si>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</si>
  <si>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</si>
  <si>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</si>
  <si>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</si>
  <si>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</si>
  <si>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</si>
  <si>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</si>
  <si>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</si>
  <si>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</si>
  <si>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</si>
  <si>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</si>
  <si>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</si>
  <si>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</si>
  <si>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</si>
  <si>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</si>
  <si>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</si>
  <si>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</si>
  <si>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</si>
  <si>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</si>
  <si>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</si>
  <si>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</si>
  <si>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</si>
  <si>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</si>
  <si>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</si>
  <si>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</si>
  <si>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</si>
  <si>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</si>
  <si>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</si>
  <si>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</si>
  <si>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</si>
  <si>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</si>
  <si>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</si>
  <si>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</si>
  <si>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</si>
  <si>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</si>
  <si>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</si>
  <si>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</si>
  <si>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</si>
  <si>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</si>
  <si>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</si>
  <si>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</si>
  <si>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</si>
  <si>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</si>
  <si>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</si>
  <si>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</si>
  <si>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</si>
  <si>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</si>
  <si>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</si>
  <si>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</si>
  <si>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</si>
  <si>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</si>
  <si>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</si>
  <si>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</si>
  <si>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</si>
  <si>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</si>
  <si>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</si>
  <si>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</si>
  <si>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</si>
  <si>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</si>
  <si>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</si>
  <si>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</si>
  <si>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</si>
  <si>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</si>
  <si>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</si>
  <si>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</si>
  <si>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</si>
  <si>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</si>
  <si>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</si>
  <si>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</si>
  <si>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</si>
  <si>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</si>
  <si>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</si>
  <si>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</si>
  <si>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</si>
  <si>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</si>
  <si>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</si>
  <si>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</si>
  <si>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</si>
  <si>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</si>
  <si>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</si>
  <si>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</si>
  <si>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</si>
  <si>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</si>
  <si>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</si>
  <si>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</si>
  <si>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</si>
  <si>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</si>
  <si>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</si>
  <si>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</si>
  <si>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</si>
  <si>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</si>
  <si>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</si>
  <si>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</si>
  <si>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</si>
  <si>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</si>
  <si>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</si>
  <si>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</si>
  <si>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</si>
  <si>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</si>
  <si>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</si>
  <si>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</si>
  <si>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</si>
  <si>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</si>
  <si>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</si>
  <si>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</si>
  <si>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</si>
  <si>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</si>
  <si>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</si>
  <si>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</si>
  <si>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</si>
  <si>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</si>
  <si>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</si>
  <si>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</si>
  <si>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</si>
  <si>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</si>
  <si>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</si>
  <si>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</si>
  <si>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</si>
  <si>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</si>
  <si>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</si>
  <si>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</si>
  <si>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</si>
  <si>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</si>
  <si>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</si>
  <si>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</si>
  <si>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</si>
  <si>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</si>
  <si>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</si>
  <si>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</si>
  <si>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</si>
  <si>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</si>
  <si>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</si>
  <si>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</si>
  <si>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</si>
  <si>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</si>
  <si>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</si>
  <si>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</si>
  <si>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</si>
  <si>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</si>
  <si>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</si>
  <si>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</si>
  <si>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</si>
  <si>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</si>
  <si>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</si>
  <si>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</si>
  <si>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</si>
  <si>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</si>
  <si>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</si>
  <si>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</si>
  <si>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</si>
  <si>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</si>
  <si>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</si>
  <si>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</si>
  <si>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</si>
  <si>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</si>
  <si>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</si>
  <si>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</si>
  <si>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</si>
  <si>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</si>
  <si>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</si>
  <si>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</si>
  <si>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</si>
  <si>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</si>
  <si>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</si>
  <si>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</si>
  <si>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</si>
  <si>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</si>
  <si>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</si>
  <si>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</si>
  <si>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</si>
  <si>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</si>
  <si>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</si>
  <si>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</si>
  <si>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</si>
  <si>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</si>
  <si>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</si>
  <si>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</si>
  <si>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</si>
  <si>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</si>
  <si>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</si>
  <si>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</si>
  <si>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</si>
  <si>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</si>
  <si>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</si>
  <si>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</si>
  <si>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</si>
  <si>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</si>
  <si>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</si>
  <si>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</si>
  <si>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</si>
  <si>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</si>
  <si>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</si>
  <si>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</si>
  <si>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</si>
  <si>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</si>
  <si>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</si>
  <si>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</si>
  <si>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</si>
  <si>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</si>
  <si>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</si>
  <si>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</si>
  <si>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</si>
  <si>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</si>
  <si>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</si>
  <si>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</si>
  <si>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</si>
  <si>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</si>
  <si>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</si>
  <si>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</si>
  <si>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</si>
  <si>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</si>
  <si>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</si>
  <si>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</si>
  <si>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</si>
  <si>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</si>
  <si>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</si>
  <si>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</si>
  <si>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</si>
  <si>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</si>
  <si>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</si>
  <si>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</si>
  <si>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</si>
  <si>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</si>
  <si>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</si>
  <si>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</si>
  <si>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</si>
  <si>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</si>
  <si>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</si>
  <si>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</si>
  <si>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</si>
  <si>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</si>
  <si>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</si>
  <si>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</si>
  <si>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</si>
  <si>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</si>
  <si>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</si>
  <si>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</si>
  <si>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</si>
  <si>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</si>
  <si>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</si>
  <si>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</si>
  <si>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</si>
  <si>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</si>
  <si>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</si>
  <si>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</si>
  <si>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</si>
  <si>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</si>
  <si>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</si>
  <si>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</si>
  <si>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</si>
  <si>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</si>
  <si>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</si>
  <si>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</si>
  <si>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</si>
  <si>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</si>
  <si>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</si>
  <si>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</si>
  <si>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</si>
  <si>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</si>
  <si>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</si>
  <si>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</si>
  <si>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</si>
  <si>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</si>
  <si>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</si>
  <si>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</si>
  <si>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</si>
  <si>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</si>
  <si>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</si>
  <si>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</si>
  <si>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</si>
  <si>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</si>
  <si>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</si>
  <si>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</si>
  <si>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</si>
  <si>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</si>
  <si>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</si>
  <si>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</si>
  <si>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</si>
  <si>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</si>
  <si>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</si>
  <si>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</si>
  <si>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</si>
  <si>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</si>
  <si>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</si>
  <si>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</si>
  <si>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</si>
  <si>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</si>
  <si>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</si>
  <si>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</si>
  <si>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</si>
  <si>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</si>
  <si>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</si>
  <si>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</si>
  <si>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</si>
  <si>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</si>
  <si>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</si>
  <si>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</si>
  <si>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</si>
  <si>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</si>
  <si>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</si>
  <si>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</si>
  <si>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</si>
  <si>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</si>
  <si>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</si>
  <si>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</si>
  <si>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</si>
  <si>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</si>
  <si>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</si>
  <si>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</si>
  <si>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</si>
  <si>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</si>
  <si>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</si>
  <si>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</si>
  <si>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</si>
  <si>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</si>
  <si>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</si>
  <si>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</si>
  <si>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</si>
  <si>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</si>
  <si>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</si>
  <si>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</si>
  <si>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</si>
  <si>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</si>
  <si>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</si>
  <si>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</si>
  <si>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</si>
  <si>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</si>
  <si>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</si>
  <si>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</si>
  <si>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</si>
  <si>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</si>
  <si>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</si>
  <si>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</si>
  <si>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</si>
  <si>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</si>
  <si>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</si>
  <si>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</si>
  <si>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</si>
  <si>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</si>
  <si>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</si>
  <si>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</si>
  <si>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</si>
  <si>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</si>
  <si>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</si>
  <si>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</si>
  <si>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</si>
  <si>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</si>
  <si>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</si>
  <si>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</si>
  <si>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</si>
  <si>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</si>
  <si>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</si>
  <si>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</si>
  <si>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</si>
  <si>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</si>
  <si>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</si>
  <si>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</si>
  <si>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</si>
  <si>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</si>
  <si>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</si>
  <si>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</si>
  <si>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</si>
  <si>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</si>
  <si>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</si>
  <si>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</si>
  <si>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</si>
  <si>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</si>
  <si>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</si>
  <si>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</si>
  <si>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</si>
  <si>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</si>
  <si>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</si>
  <si>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</si>
  <si>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</si>
  <si>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</si>
  <si>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</si>
  <si>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</si>
  <si>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</si>
  <si>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</si>
  <si>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</si>
  <si>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</si>
  <si>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</si>
  <si>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</si>
  <si>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</si>
  <si>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</si>
  <si>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</si>
  <si>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</si>
  <si>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</si>
  <si>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</si>
  <si>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</si>
  <si>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</si>
  <si>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</si>
  <si>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</si>
  <si>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</si>
  <si>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</si>
  <si>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</si>
  <si>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</si>
  <si>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</si>
  <si>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</si>
  <si>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</si>
  <si>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</si>
  <si>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</si>
  <si>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</si>
  <si>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</si>
  <si>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</si>
  <si>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</si>
  <si>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</si>
  <si>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</si>
  <si>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</si>
  <si>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</si>
  <si>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</si>
  <si>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</si>
  <si>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</si>
  <si>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</si>
  <si>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</si>
  <si>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</si>
  <si>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</si>
  <si>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</si>
  <si>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</si>
  <si>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</si>
  <si>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</si>
  <si>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</si>
  <si>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</si>
  <si>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</si>
  <si>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</si>
  <si>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</si>
  <si>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</si>
  <si>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</si>
  <si>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</si>
  <si>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</si>
  <si>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</si>
  <si>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</si>
  <si>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</si>
  <si>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</si>
  <si>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</si>
  <si>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</si>
  <si>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</si>
  <si>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</si>
  <si>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</si>
  <si>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</si>
  <si>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</si>
  <si>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</si>
  <si>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</si>
  <si>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</si>
  <si>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</si>
  <si>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</si>
  <si>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</si>
  <si>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</si>
  <si>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</si>
  <si>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</si>
  <si>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</si>
  <si>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</si>
  <si>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</si>
  <si>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</si>
  <si>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</si>
  <si>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</si>
  <si>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</si>
  <si>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</si>
  <si>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</si>
  <si>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</si>
  <si>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</si>
  <si>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</si>
  <si>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</si>
  <si>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</si>
  <si>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</si>
  <si>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</si>
  <si>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</si>
  <si>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</si>
  <si>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</si>
  <si>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</si>
  <si>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</si>
  <si>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</si>
  <si>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</si>
  <si>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</si>
  <si>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</si>
  <si>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</si>
  <si>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</si>
  <si>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</si>
  <si>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</si>
  <si>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</si>
  <si>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</si>
  <si>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</si>
  <si>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</si>
  <si>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</si>
  <si>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</si>
  <si>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</si>
  <si>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</si>
  <si>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</si>
  <si>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</si>
  <si>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</si>
  <si>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</si>
  <si>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</si>
  <si>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</si>
  <si>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</si>
  <si>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</si>
  <si>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</si>
  <si>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</si>
  <si>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</si>
  <si>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</si>
  <si>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</si>
  <si>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</si>
  <si>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</si>
  <si>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</si>
  <si>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</si>
  <si>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</si>
  <si>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</si>
  <si>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</si>
  <si>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</si>
  <si>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</si>
  <si>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</si>
  <si>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</si>
  <si>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</si>
  <si>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</si>
  <si>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</si>
  <si>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</si>
  <si>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</si>
  <si>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</si>
  <si>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</si>
  <si>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</si>
  <si>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</si>
  <si>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</si>
  <si>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</si>
  <si>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</si>
  <si>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</si>
  <si>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</si>
  <si>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</si>
  <si>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</si>
  <si>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</si>
  <si>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</si>
  <si>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</si>
  <si>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</si>
  <si>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</si>
  <si>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</si>
  <si>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</si>
  <si>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</si>
  <si>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</si>
  <si>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</si>
  <si>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</si>
  <si>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</si>
  <si>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</si>
  <si>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</si>
  <si>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</si>
  <si>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</si>
  <si>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</si>
  <si>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</si>
  <si>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</si>
  <si>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</si>
  <si>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</si>
  <si>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</si>
  <si>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</si>
  <si>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</si>
  <si>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</si>
  <si>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</si>
  <si>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</si>
  <si>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</si>
  <si>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</si>
  <si>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</si>
  <si>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</si>
  <si>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</si>
  <si>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</si>
  <si>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</si>
  <si>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</si>
  <si>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</si>
  <si>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</si>
  <si>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</si>
  <si>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</si>
  <si>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</si>
  <si>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</si>
  <si>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</si>
  <si>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</si>
  <si>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</si>
  <si>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</si>
  <si>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</si>
  <si>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</si>
  <si>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</si>
  <si>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</si>
  <si>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</si>
  <si>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</si>
  <si>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</si>
  <si>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</si>
  <si>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</si>
  <si>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</si>
  <si>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</si>
  <si>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</si>
  <si>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</si>
  <si>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</si>
  <si>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</si>
  <si>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</si>
  <si>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</si>
  <si>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</si>
  <si>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</si>
  <si>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</si>
  <si>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</si>
  <si>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</si>
  <si>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</si>
  <si>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</si>
  <si>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</si>
  <si>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</si>
  <si>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</si>
  <si>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</si>
  <si>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</si>
  <si>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</si>
  <si>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</si>
  <si>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</si>
  <si>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</si>
  <si>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</si>
  <si>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</si>
  <si>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</si>
  <si>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</si>
  <si>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</si>
  <si>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</si>
  <si>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</si>
  <si>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</si>
  <si>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</si>
  <si>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</si>
  <si>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</si>
  <si>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</si>
  <si>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</si>
  <si>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</si>
  <si>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</si>
  <si>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</si>
  <si>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</si>
  <si>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</si>
  <si>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</si>
  <si>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</si>
  <si>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</si>
  <si>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</si>
  <si>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</si>
  <si>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</si>
  <si>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</si>
  <si>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</si>
  <si>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</si>
  <si>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</si>
  <si>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</si>
  <si>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</si>
  <si>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</si>
  <si>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</si>
  <si>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</si>
  <si>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</si>
  <si>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</si>
  <si>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</si>
  <si>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</si>
  <si>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</si>
  <si>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</si>
  <si>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</si>
  <si>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</si>
  <si>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</si>
  <si>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</si>
  <si>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</si>
  <si>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</si>
  <si>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</si>
  <si>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</si>
  <si>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</si>
  <si>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</si>
  <si>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</si>
  <si>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</si>
  <si>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</si>
  <si>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</si>
  <si>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</si>
  <si>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</si>
  <si>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</si>
  <si>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</si>
  <si>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</si>
  <si>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</si>
  <si>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</si>
  <si>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</si>
  <si>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</si>
  <si>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</si>
  <si>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</si>
  <si>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</si>
  <si>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</si>
  <si>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</si>
  <si>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</si>
  <si>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</si>
  <si>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</si>
  <si>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</si>
  <si>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</si>
  <si>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</si>
  <si>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</si>
  <si>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</si>
  <si>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</si>
  <si>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</si>
  <si>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</si>
  <si>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</si>
  <si>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</si>
  <si>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</si>
  <si>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</si>
  <si>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</si>
  <si>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</si>
  <si>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</si>
  <si>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</si>
  <si>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</si>
  <si>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</si>
  <si>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</si>
  <si>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</si>
  <si>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</si>
  <si>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</si>
  <si>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</si>
  <si>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</si>
  <si>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</si>
  <si>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</si>
  <si>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</si>
  <si>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</si>
  <si>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</si>
  <si>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</si>
  <si>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</si>
  <si>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</si>
  <si>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</si>
  <si>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</si>
  <si>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</si>
  <si>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</si>
  <si>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</si>
  <si>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</si>
  <si>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</si>
  <si>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</si>
  <si>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</si>
  <si>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</si>
  <si>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</si>
  <si>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</si>
  <si>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</si>
  <si>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</si>
  <si>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</si>
  <si>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</si>
  <si>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</si>
  <si>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</si>
  <si>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</si>
  <si>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</si>
  <si>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</si>
  <si>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</si>
  <si>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</si>
  <si>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</si>
  <si>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</si>
  <si>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</si>
  <si>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</si>
  <si>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</si>
  <si>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</si>
  <si>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</si>
  <si>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</si>
  <si>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</si>
  <si>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</si>
  <si>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</si>
  <si>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</si>
  <si>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</si>
  <si>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</si>
  <si>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</si>
  <si>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</si>
  <si>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</si>
  <si>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</si>
  <si>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</si>
  <si>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</si>
  <si>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</si>
  <si>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</si>
  <si>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</si>
  <si>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</si>
  <si>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</si>
  <si>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</si>
  <si>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</si>
  <si>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</si>
  <si>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</si>
  <si>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</si>
  <si>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</si>
  <si>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</si>
  <si>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</si>
  <si>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</si>
  <si>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</si>
  <si>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</si>
  <si>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</si>
  <si>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</si>
  <si>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</si>
  <si>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</si>
  <si>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</si>
  <si>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</si>
  <si>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</si>
  <si>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</si>
  <si>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</si>
  <si>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</si>
  <si>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</si>
  <si>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</si>
  <si>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</si>
  <si>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</si>
  <si>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</si>
  <si>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</si>
  <si>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</si>
  <si>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</si>
  <si>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</si>
  <si>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</si>
  <si>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</si>
  <si>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</si>
  <si>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</si>
  <si>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</si>
  <si>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</si>
  <si>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</si>
  <si>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</si>
  <si>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</si>
  <si>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</si>
  <si>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</si>
  <si>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</si>
  <si>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</si>
  <si>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</si>
  <si>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</si>
  <si>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</si>
  <si>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</si>
  <si>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</si>
  <si>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</si>
  <si>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</si>
  <si>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</si>
  <si>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</si>
  <si>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</si>
  <si>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</si>
  <si>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</si>
  <si>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</si>
  <si>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</si>
  <si>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</si>
  <si>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</si>
  <si>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</si>
  <si>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</si>
  <si>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</si>
  <si>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</si>
  <si>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</si>
  <si>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</si>
  <si>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</si>
  <si>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</si>
  <si>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</si>
  <si>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</si>
  <si>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</si>
  <si>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</si>
  <si>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</si>
  <si>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</si>
  <si>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</si>
  <si>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</si>
  <si>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</si>
  <si>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</si>
  <si>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</si>
  <si>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</si>
  <si>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</si>
  <si>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</si>
  <si>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</si>
  <si>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</si>
  <si>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</si>
  <si>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</si>
  <si>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</si>
  <si>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</si>
  <si>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</si>
  <si>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</si>
  <si>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</si>
  <si>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</si>
  <si>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</si>
  <si>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</si>
  <si>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</si>
  <si>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</si>
  <si>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</si>
  <si>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</si>
  <si>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</si>
  <si>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</si>
  <si>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</si>
  <si>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</si>
  <si>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</si>
  <si>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</si>
  <si>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</si>
  <si>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</si>
  <si>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</si>
  <si>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</si>
  <si>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</si>
  <si>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</si>
  <si>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</si>
  <si>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</si>
  <si>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</si>
  <si>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</si>
  <si>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</si>
  <si>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</si>
  <si>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</si>
  <si>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</si>
  <si>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</si>
  <si>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</si>
  <si>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</si>
  <si>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</si>
  <si>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</si>
  <si>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</si>
  <si>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</si>
  <si>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</si>
  <si>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</si>
  <si>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</si>
  <si>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</si>
  <si>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</si>
  <si>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</si>
  <si>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</si>
  <si>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</si>
  <si>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</si>
  <si>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</si>
  <si>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</si>
  <si>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</si>
  <si>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</si>
  <si>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</si>
  <si>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</si>
  <si>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</si>
  <si>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</si>
  <si>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</si>
  <si>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</si>
  <si>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</si>
  <si>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</si>
  <si>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</si>
  <si>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</si>
  <si>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</si>
  <si>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</si>
  <si>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</si>
  <si>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</si>
  <si>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</si>
  <si>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</si>
  <si>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</si>
  <si>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</si>
  <si>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</si>
  <si>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</si>
  <si>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</si>
  <si>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</si>
  <si>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</si>
  <si>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</si>
  <si>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</si>
  <si>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</si>
  <si>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</si>
  <si>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</si>
  <si>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</si>
  <si>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</si>
  <si>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</si>
  <si>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</si>
  <si>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</si>
  <si>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</si>
  <si>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</si>
  <si>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</si>
  <si>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</si>
  <si>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</si>
  <si>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</si>
  <si>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</si>
  <si>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</si>
  <si>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</si>
  <si>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</si>
  <si>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</si>
  <si>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</si>
  <si>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</si>
  <si>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</si>
  <si>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</si>
  <si>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</si>
  <si>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</si>
  <si>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</si>
  <si>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</si>
  <si>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</si>
  <si>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</si>
  <si>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</si>
  <si>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</si>
  <si>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</si>
  <si>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</si>
  <si>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</si>
  <si>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</si>
  <si>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</si>
  <si>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</si>
  <si>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</si>
  <si>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</si>
  <si>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</si>
  <si>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</si>
  <si>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</si>
  <si>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</si>
  <si>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</si>
  <si>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</si>
  <si>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</si>
  <si>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</si>
  <si>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</si>
  <si>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</si>
  <si>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</si>
  <si>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</si>
  <si>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</si>
  <si>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</si>
  <si>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</si>
  <si>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</si>
  <si>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</si>
  <si>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</si>
  <si>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</si>
  <si>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</si>
  <si>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</si>
  <si>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</si>
  <si>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</si>
  <si>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</si>
  <si>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</si>
  <si>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</si>
  <si>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</si>
  <si>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</si>
  <si>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</si>
  <si>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</si>
  <si>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</si>
  <si>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</si>
  <si>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</si>
  <si>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</si>
  <si>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</si>
  <si>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</si>
  <si>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</si>
  <si>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</si>
  <si>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</si>
  <si>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</si>
  <si>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</si>
  <si>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</si>
  <si>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</si>
  <si>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</si>
  <si>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</si>
  <si>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</si>
  <si>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</si>
  <si>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</si>
  <si>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</si>
  <si>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</si>
  <si>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</si>
  <si>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</si>
  <si>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</si>
  <si>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</si>
  <si>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</si>
  <si>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</si>
  <si>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</si>
  <si>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</si>
  <si>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</si>
  <si>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</si>
  <si>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</si>
  <si>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</si>
  <si>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</si>
  <si>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</si>
  <si>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</si>
  <si>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</si>
  <si>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</si>
  <si>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</si>
  <si>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</si>
  <si>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</si>
  <si>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</si>
  <si>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</si>
  <si>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</si>
  <si>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</si>
  <si>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</si>
  <si>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</si>
  <si>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</si>
  <si>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</si>
  <si>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</si>
  <si>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</si>
  <si>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</si>
  <si>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</si>
  <si>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</si>
  <si>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</si>
  <si>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</si>
  <si>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</si>
  <si>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</si>
  <si>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</si>
  <si>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</si>
  <si>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</si>
  <si>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</si>
  <si>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</si>
  <si>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</si>
  <si>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</si>
  <si>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</si>
  <si>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</si>
  <si>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</si>
  <si>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</si>
  <si>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</si>
  <si>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</si>
  <si>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</si>
  <si>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</si>
  <si>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</si>
  <si>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</si>
  <si>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</si>
  <si>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</si>
  <si>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</si>
  <si>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</si>
  <si>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</si>
  <si>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</si>
  <si>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</si>
  <si>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</si>
  <si>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</si>
  <si>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</si>
  <si>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</si>
  <si>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</si>
  <si>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</si>
  <si>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</si>
  <si>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</si>
  <si>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</si>
  <si>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</si>
  <si>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</si>
  <si>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</si>
  <si>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</si>
  <si>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</si>
  <si>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</si>
  <si>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</si>
  <si>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</si>
  <si>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</si>
  <si>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</si>
  <si>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</si>
  <si>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</si>
  <si>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</si>
  <si>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</si>
  <si>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</si>
  <si>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</si>
  <si>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</si>
  <si>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</si>
  <si>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</si>
  <si>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</si>
  <si>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</si>
  <si>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</si>
  <si>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</si>
  <si>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</si>
  <si>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</si>
  <si>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</si>
  <si>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</si>
  <si>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</si>
  <si>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</si>
  <si>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</si>
  <si>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</si>
  <si>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</si>
  <si>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</si>
  <si>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</si>
  <si>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</si>
  <si>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</si>
  <si>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</si>
  <si>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</si>
  <si>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</si>
  <si>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</si>
  <si>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</si>
  <si>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</si>
  <si>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</si>
  <si>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</si>
  <si>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</si>
  <si>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</si>
  <si>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</si>
  <si>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</si>
  <si>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</si>
  <si>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</si>
  <si>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</si>
  <si>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</si>
  <si>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</si>
  <si>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</si>
  <si>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</si>
  <si>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</si>
  <si>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</si>
  <si>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</si>
  <si>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</si>
  <si>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</si>
  <si>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</si>
  <si>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</si>
  <si>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</si>
  <si>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</si>
  <si>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</si>
  <si>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</si>
  <si>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</si>
  <si>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</si>
  <si>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</si>
  <si>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</si>
  <si>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</si>
  <si>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</si>
  <si>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</si>
  <si>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</si>
  <si>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</si>
  <si>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</si>
  <si>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</si>
  <si>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</si>
  <si>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</si>
  <si>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</si>
  <si>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</si>
  <si>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</si>
  <si>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</si>
  <si>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</si>
  <si>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</si>
  <si>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</si>
  <si>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</si>
  <si>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</si>
  <si>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</si>
  <si>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</si>
  <si>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</si>
  <si>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</si>
  <si>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</si>
  <si>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</si>
  <si>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</si>
  <si>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</si>
  <si>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</si>
  <si>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</si>
  <si>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</si>
  <si>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</si>
  <si>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</si>
  <si>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</si>
  <si>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</si>
  <si>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</si>
  <si>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</si>
  <si>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</si>
  <si>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</si>
  <si>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</si>
  <si>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</si>
  <si>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</si>
  <si>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</si>
  <si>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</si>
  <si>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</si>
  <si>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</si>
  <si>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</si>
  <si>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</si>
  <si>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</si>
  <si>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</si>
  <si>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</si>
  <si>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</si>
  <si>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</si>
  <si>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</si>
  <si>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</si>
  <si>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</si>
  <si>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</si>
  <si>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</si>
  <si>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</si>
  <si>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</si>
  <si>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</si>
  <si>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</si>
  <si>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</si>
  <si>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</si>
  <si>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</si>
  <si>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</si>
  <si>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</si>
  <si>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</si>
  <si>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</si>
  <si>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</si>
  <si>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</si>
  <si>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</si>
  <si>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</si>
  <si>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</si>
  <si>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</si>
  <si>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</si>
  <si>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</si>
  <si>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</si>
  <si>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</si>
  <si>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</si>
  <si>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</si>
  <si>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</si>
  <si>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</si>
  <si>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</si>
  <si>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</si>
  <si>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</si>
  <si>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</si>
  <si>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</si>
  <si>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</si>
  <si>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</si>
  <si>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</si>
  <si>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</si>
  <si>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</si>
  <si>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</si>
  <si>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</si>
  <si>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</si>
  <si>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</si>
  <si>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</si>
  <si>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</si>
  <si>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</si>
  <si>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</si>
  <si>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</si>
  <si>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</si>
  <si>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</si>
  <si>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</si>
  <si>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</si>
  <si>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</si>
  <si>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</si>
  <si>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</si>
  <si>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</si>
  <si>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</si>
  <si>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</si>
  <si>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</si>
  <si>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</si>
  <si>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</si>
  <si>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</si>
  <si>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</si>
  <si>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</si>
  <si>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</si>
  <si>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</si>
  <si>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</si>
  <si>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</si>
  <si>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</si>
  <si>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</si>
  <si>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</si>
  <si>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</si>
  <si>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</si>
  <si>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</si>
  <si>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</si>
  <si>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</si>
  <si>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</si>
  <si>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</si>
  <si>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</si>
  <si>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</si>
  <si>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</si>
  <si>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</si>
  <si>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</si>
  <si>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</si>
  <si>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</si>
  <si>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</si>
  <si>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</si>
  <si>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</si>
  <si>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</si>
  <si>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</si>
  <si>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</si>
  <si>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</si>
  <si>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</si>
  <si>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</si>
  <si>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</si>
  <si>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</si>
  <si>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</si>
  <si>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</si>
  <si>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</si>
  <si>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</si>
  <si>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</si>
  <si>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</si>
  <si>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</si>
  <si>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</si>
  <si>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</si>
  <si>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</si>
  <si>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</si>
  <si>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</si>
  <si>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</si>
  <si>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</si>
  <si>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</si>
  <si>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</si>
  <si>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</si>
  <si>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</si>
  <si>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</si>
  <si>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</si>
  <si>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</si>
  <si>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</si>
  <si>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</si>
  <si>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</si>
  <si>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</si>
  <si>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</si>
  <si>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</si>
  <si>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</si>
  <si>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</si>
  <si>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</si>
  <si>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</si>
  <si>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</si>
  <si>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</si>
  <si>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</si>
  <si>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</si>
  <si>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</si>
  <si>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</si>
  <si>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</si>
  <si>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</si>
  <si>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</si>
  <si>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</si>
  <si>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</si>
  <si>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</si>
  <si>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</si>
  <si>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</si>
  <si>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</si>
  <si>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</si>
  <si>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</si>
  <si>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</si>
  <si>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</si>
  <si>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</si>
  <si>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</si>
  <si>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</si>
  <si>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</si>
  <si>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</si>
  <si>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</si>
  <si>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</si>
  <si>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</si>
  <si>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</si>
  <si>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</si>
  <si>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</si>
  <si>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</si>
  <si>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</si>
  <si>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</si>
  <si>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</si>
  <si>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</si>
  <si>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</si>
  <si>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</si>
  <si>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</si>
  <si>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</si>
  <si>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</si>
  <si>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</si>
  <si>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</si>
  <si>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</si>
  <si>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</si>
  <si>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</si>
  <si>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</si>
  <si>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</si>
  <si>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</si>
  <si>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</si>
  <si>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</si>
  <si>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</si>
  <si>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</si>
  <si>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</si>
  <si>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</si>
  <si>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</si>
  <si>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</si>
  <si>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</si>
  <si>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</si>
  <si>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</si>
  <si>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</si>
  <si>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</si>
  <si>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</si>
  <si>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</si>
  <si>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</si>
  <si>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</si>
  <si>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</si>
  <si>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</si>
  <si>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</si>
  <si>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</si>
  <si>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</si>
  <si>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</si>
  <si>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</si>
  <si>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</si>
  <si>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</si>
  <si>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</si>
  <si>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</si>
  <si>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</si>
  <si>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</si>
  <si>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</si>
  <si>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</si>
  <si>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</si>
  <si>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</si>
  <si>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</si>
  <si>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</si>
  <si>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</si>
  <si>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</si>
  <si>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</si>
  <si>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</si>
  <si>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</si>
  <si>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</si>
  <si>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</si>
  <si>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</si>
  <si>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</si>
  <si>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</si>
  <si>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</si>
  <si>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</si>
  <si>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</si>
  <si>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</si>
  <si>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</si>
  <si>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</si>
  <si>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</si>
  <si>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</si>
  <si>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</si>
  <si>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</si>
  <si>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</si>
  <si>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</si>
  <si>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</si>
  <si>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</si>
  <si>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</si>
  <si>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</si>
  <si>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</si>
  <si>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</si>
  <si>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</si>
  <si>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</si>
  <si>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</si>
  <si>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</si>
  <si>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</si>
  <si>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</si>
  <si>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</si>
  <si>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</si>
  <si>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</si>
  <si>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</si>
  <si>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</si>
  <si>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</si>
  <si>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</si>
  <si>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</si>
  <si>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</si>
  <si>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</si>
  <si>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</si>
  <si>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</si>
  <si>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</si>
  <si>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</si>
  <si>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</si>
  <si>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</si>
  <si>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</si>
  <si>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</si>
  <si>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</si>
  <si>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</si>
  <si>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</si>
  <si>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</si>
  <si>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</si>
  <si>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</si>
  <si>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</si>
  <si>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</si>
  <si>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</si>
  <si>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</si>
  <si>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</si>
  <si>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</si>
  <si>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</si>
  <si>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</si>
  <si>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</si>
  <si>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</si>
  <si>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</si>
  <si>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</si>
  <si>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</si>
  <si>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</si>
  <si>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</si>
  <si>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</si>
  <si>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</si>
  <si>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</si>
  <si>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</si>
  <si>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</si>
  <si>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</si>
  <si>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</si>
  <si>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</si>
  <si>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</si>
  <si>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</si>
  <si>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</si>
  <si>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</si>
  <si>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</si>
  <si>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</si>
  <si>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</si>
  <si>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</si>
  <si>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</si>
  <si>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</si>
  <si>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</si>
  <si>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</si>
  <si>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</si>
  <si>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</si>
  <si>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</si>
  <si>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</si>
  <si>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</si>
  <si>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</si>
  <si>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</si>
  <si>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</si>
  <si>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</si>
  <si>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</si>
  <si>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</si>
  <si>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</si>
  <si>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</si>
  <si>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</si>
  <si>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</si>
  <si>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</si>
  <si>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</si>
  <si>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</si>
  <si>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</si>
  <si>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</si>
  <si>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</si>
  <si>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</si>
  <si>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</si>
  <si>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</si>
  <si>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</si>
  <si>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</si>
  <si>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</si>
  <si>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</si>
  <si>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</si>
  <si>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</si>
  <si>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</si>
  <si>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</si>
  <si>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</si>
  <si>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</si>
  <si>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</si>
  <si>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</si>
  <si>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</si>
  <si>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</si>
  <si>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</si>
  <si>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</si>
  <si>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</si>
  <si>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</si>
  <si>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</si>
  <si>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</si>
  <si>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</si>
  <si>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</si>
  <si>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</si>
  <si>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</si>
  <si>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</si>
  <si>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</si>
  <si>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</si>
  <si>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</si>
  <si>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</si>
  <si>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</si>
  <si>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</si>
  <si>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</si>
  <si>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</si>
  <si>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</si>
  <si>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</si>
  <si>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</si>
  <si>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</si>
  <si>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</si>
  <si>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</si>
  <si>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</si>
  <si>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</si>
  <si>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</si>
  <si>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</si>
  <si>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</si>
  <si>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</si>
  <si>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</si>
  <si>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</si>
  <si>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</si>
  <si>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</si>
  <si>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</si>
  <si>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</si>
  <si>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</si>
  <si>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</si>
  <si>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</si>
  <si>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</si>
  <si>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</si>
  <si>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</si>
  <si>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</si>
  <si>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</si>
  <si>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</si>
  <si>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</si>
  <si>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</si>
  <si>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</si>
  <si>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</si>
  <si>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</si>
  <si>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</si>
  <si>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</si>
  <si>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</si>
  <si>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</si>
  <si>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</si>
  <si>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</si>
  <si>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</si>
  <si>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</si>
  <si>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</si>
  <si>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</si>
  <si>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</si>
  <si>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</si>
  <si>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</si>
  <si>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</si>
  <si>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</si>
  <si>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</si>
  <si>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</si>
  <si>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</si>
  <si>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</si>
  <si>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</si>
  <si>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</si>
  <si>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</si>
  <si>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</si>
  <si>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</si>
  <si>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</si>
  <si>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</si>
  <si>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</si>
  <si>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</si>
  <si>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</si>
  <si>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</si>
  <si>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</si>
  <si>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</si>
  <si>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</si>
  <si>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</si>
  <si>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</si>
  <si>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</si>
  <si>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</si>
  <si>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</si>
  <si>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</si>
  <si>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</si>
  <si>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</si>
  <si>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</si>
  <si>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</si>
  <si>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</si>
  <si>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</si>
  <si>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</si>
  <si>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</si>
  <si>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</si>
  <si>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</si>
  <si>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</si>
  <si>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</si>
  <si>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</si>
  <si>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</si>
  <si>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</si>
  <si>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</si>
  <si>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</si>
  <si>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</si>
  <si>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</si>
  <si>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</si>
  <si>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</si>
  <si>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</si>
  <si>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</si>
  <si>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</si>
  <si>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</si>
  <si>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</si>
  <si>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</si>
  <si>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</si>
  <si>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</si>
  <si>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</si>
  <si>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</si>
  <si>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</si>
  <si>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</si>
  <si>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</si>
  <si>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</si>
  <si>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</si>
  <si>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</si>
  <si>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</si>
  <si>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</si>
  <si>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</si>
  <si>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</si>
  <si>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</si>
  <si>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</si>
  <si>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</si>
  <si>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</si>
  <si>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</si>
  <si>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</si>
  <si>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</si>
  <si>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</si>
  <si>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</si>
  <si>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</si>
  <si>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</si>
  <si>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</si>
  <si>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</si>
  <si>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</si>
  <si>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</si>
  <si>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</si>
  <si>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</si>
  <si>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</si>
  <si>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</si>
  <si>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</si>
  <si>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</si>
  <si>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</si>
  <si>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</si>
  <si>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</si>
  <si>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</si>
  <si>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</si>
  <si>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</si>
  <si>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</si>
  <si>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</si>
  <si>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</si>
  <si>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</si>
  <si>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</si>
  <si>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</si>
  <si>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</si>
  <si>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</si>
  <si>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</si>
  <si>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</si>
  <si>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</si>
  <si>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</si>
  <si>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</si>
  <si>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</si>
  <si>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</si>
  <si>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</si>
  <si>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</si>
  <si>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</si>
  <si>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</si>
  <si>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</si>
  <si>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</si>
  <si>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</si>
  <si>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</si>
  <si>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</si>
  <si>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</si>
  <si>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</si>
  <si>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</si>
  <si>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</si>
  <si>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</si>
  <si>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</si>
  <si>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</si>
  <si>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</si>
  <si>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</si>
  <si>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</si>
  <si>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</si>
  <si>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</si>
  <si>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</si>
  <si>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</si>
  <si>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</si>
  <si>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</si>
  <si>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</si>
  <si>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</si>
  <si>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</si>
  <si>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</si>
  <si>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</si>
  <si>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</si>
  <si>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</si>
  <si>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</si>
  <si>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</si>
  <si>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</si>
  <si>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</si>
  <si>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</si>
  <si>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</si>
  <si>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</si>
  <si>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</si>
  <si>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</si>
  <si>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</si>
  <si>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</si>
  <si>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</si>
  <si>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</si>
  <si>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</si>
  <si>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</si>
  <si>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</si>
  <si>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</si>
  <si>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</si>
  <si>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</si>
  <si>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</si>
  <si>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</si>
  <si>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</si>
  <si>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</si>
  <si>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</si>
  <si>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</si>
  <si>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</si>
  <si>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</si>
  <si>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</si>
  <si>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</si>
  <si>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</si>
  <si>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</si>
  <si>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</si>
  <si>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</si>
  <si>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</si>
  <si>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</si>
  <si>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</si>
  <si>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</si>
  <si>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</si>
  <si>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</si>
  <si>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</si>
  <si>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</si>
  <si>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</si>
  <si>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</si>
  <si>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</si>
  <si>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</si>
  <si>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</si>
  <si>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</si>
  <si>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</si>
  <si>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</si>
  <si>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</si>
  <si>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</si>
  <si>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</si>
  <si>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</si>
  <si>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</si>
  <si>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</si>
  <si>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</si>
  <si>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</si>
  <si>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</si>
  <si>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</si>
  <si>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</si>
  <si>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</si>
  <si>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</si>
  <si>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</si>
  <si>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</si>
  <si>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</si>
  <si>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</si>
  <si>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</si>
  <si>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</si>
  <si>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</si>
  <si>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</si>
  <si>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</si>
  <si>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</si>
  <si>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</si>
  <si>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</si>
  <si>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</si>
  <si>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</si>
  <si>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</si>
  <si>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</si>
  <si>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</si>
  <si>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</si>
  <si>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</si>
  <si>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</si>
  <si>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</si>
  <si>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</si>
  <si>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</si>
  <si>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</si>
  <si>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</si>
  <si>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</si>
  <si>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</si>
  <si>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</si>
  <si>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</si>
  <si>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</si>
  <si>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</si>
  <si>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</si>
  <si>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</si>
  <si>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</si>
  <si>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</si>
  <si>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</si>
  <si>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</si>
  <si>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</si>
  <si>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</si>
  <si>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</si>
  <si>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</si>
  <si>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</si>
  <si>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</si>
  <si>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</si>
  <si>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</si>
  <si>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</si>
  <si>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</si>
  <si>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</si>
  <si>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</si>
  <si>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</si>
  <si>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</si>
  <si>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</si>
  <si>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</si>
  <si>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</si>
  <si>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</si>
  <si>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</si>
  <si>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</si>
  <si>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</si>
  <si>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</si>
  <si>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</si>
  <si>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</si>
  <si>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</si>
  <si>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</si>
  <si>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</si>
  <si>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</si>
  <si>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</si>
  <si>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</si>
  <si>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</si>
  <si>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</si>
  <si>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</si>
  <si>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</si>
  <si>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</si>
  <si>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</si>
  <si>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</si>
  <si>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</si>
  <si>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</si>
  <si>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</si>
  <si>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</si>
  <si>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</si>
  <si>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</si>
  <si>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</si>
  <si>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</si>
  <si>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</si>
  <si>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</si>
  <si>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</si>
  <si>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</si>
  <si>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</si>
  <si>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</si>
  <si>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</si>
  <si>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</si>
  <si>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</si>
  <si>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</si>
  <si>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</si>
  <si>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</si>
  <si>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</si>
  <si>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</si>
  <si>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</si>
  <si>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</si>
  <si>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</si>
  <si>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</si>
  <si>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</si>
  <si>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</si>
  <si>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</si>
  <si>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</si>
  <si>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</si>
  <si>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</si>
  <si>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</si>
  <si>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</si>
  <si>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</si>
  <si>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</si>
  <si>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</si>
  <si>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</si>
  <si>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</si>
  <si>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</si>
  <si>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</si>
  <si>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</si>
  <si>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</si>
  <si>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</si>
  <si>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</si>
  <si>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</si>
  <si>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</si>
  <si>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</si>
  <si>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</si>
  <si>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</si>
  <si>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</si>
  <si>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</si>
  <si>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</si>
  <si>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</si>
  <si>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</si>
  <si>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</si>
  <si>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</si>
  <si>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</si>
  <si>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</si>
  <si>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</si>
  <si>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</si>
  <si>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</si>
  <si>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</si>
  <si>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</si>
  <si>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</si>
  <si>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</si>
  <si>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</si>
  <si>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</si>
  <si>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</si>
  <si>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</si>
  <si>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</si>
  <si>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</si>
  <si>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</si>
  <si>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</si>
  <si>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</si>
  <si>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</si>
  <si>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</si>
  <si>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</si>
  <si>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</si>
  <si>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</si>
  <si>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</si>
  <si>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</si>
  <si>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</si>
  <si>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</si>
  <si>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</si>
  <si>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</si>
  <si>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</si>
  <si>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</si>
  <si>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</si>
  <si>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</si>
  <si>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</si>
  <si>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</si>
  <si>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</si>
  <si>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</si>
  <si>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</si>
  <si>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</si>
  <si>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</si>
  <si>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</si>
  <si>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</si>
  <si>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</si>
  <si>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</si>
  <si>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</si>
  <si>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</si>
  <si>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</si>
  <si>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</si>
  <si>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</si>
  <si>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</si>
  <si>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</si>
  <si>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</si>
  <si>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</si>
  <si>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</si>
  <si>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</si>
  <si>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</si>
  <si>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</si>
  <si>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</si>
  <si>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</si>
  <si>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</si>
  <si>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</si>
  <si>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</si>
  <si>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</si>
  <si>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</si>
  <si>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</si>
  <si>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</si>
  <si>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</si>
  <si>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</si>
  <si>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</si>
  <si>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</si>
  <si>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</si>
  <si>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</si>
  <si>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</si>
  <si>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</si>
  <si>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</si>
  <si>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</si>
  <si>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</si>
  <si>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</si>
  <si>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</si>
  <si>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</si>
  <si>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</si>
  <si>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</si>
  <si>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</si>
  <si>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</si>
  <si>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</si>
  <si>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</si>
  <si>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</si>
  <si>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</si>
  <si>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</si>
  <si>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</si>
  <si>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</si>
  <si>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</si>
  <si>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</si>
  <si>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</si>
  <si>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</si>
  <si>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</si>
  <si>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</si>
  <si>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</si>
  <si>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</si>
  <si>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</si>
  <si>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</si>
  <si>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</si>
  <si>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</si>
  <si>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</si>
  <si>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</si>
  <si>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</si>
  <si>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</si>
  <si>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</si>
  <si>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</si>
  <si>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</si>
  <si>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</si>
  <si>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</si>
  <si>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</si>
  <si>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</si>
  <si>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</si>
  <si>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</si>
  <si>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</si>
  <si>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</si>
  <si>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</si>
  <si>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</si>
  <si>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</si>
  <si>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</si>
  <si>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</si>
  <si>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</si>
  <si>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</si>
  <si>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</si>
  <si>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</si>
  <si>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</si>
  <si>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</si>
  <si>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</si>
  <si>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</si>
  <si>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</si>
  <si>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</si>
  <si>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</si>
  <si>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</si>
  <si>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</si>
  <si>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</si>
  <si>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</si>
  <si>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</si>
  <si>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</si>
  <si>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</si>
  <si>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</si>
  <si>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</si>
  <si>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</si>
  <si>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</si>
  <si>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</si>
  <si>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</si>
  <si>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</si>
  <si>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</si>
  <si>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</si>
  <si>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</si>
  <si>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</si>
  <si>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</si>
  <si>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</si>
  <si>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</si>
  <si>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</si>
  <si>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</si>
  <si>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</si>
  <si>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</si>
  <si>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</si>
  <si>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</si>
  <si>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</si>
  <si>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</si>
  <si>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</si>
  <si>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</si>
  <si>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</si>
  <si>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</si>
  <si>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</si>
  <si>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</si>
  <si>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</si>
  <si>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</si>
  <si>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</si>
  <si>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</si>
  <si>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</si>
  <si>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</si>
  <si>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</si>
  <si>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</si>
  <si>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</si>
  <si>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</si>
  <si>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</si>
  <si>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</si>
  <si>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</si>
  <si>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</si>
  <si>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</si>
  <si>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</si>
  <si>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</si>
  <si>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</si>
  <si>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</si>
  <si>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</si>
  <si>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</si>
  <si>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</si>
  <si>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</si>
  <si>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</si>
  <si>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</si>
  <si>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</si>
  <si>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</si>
  <si>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</si>
  <si>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</si>
  <si>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</si>
  <si>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</si>
  <si>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</si>
  <si>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</si>
  <si>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</si>
  <si>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</si>
  <si>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</si>
  <si>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</si>
  <si>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</si>
  <si>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</si>
  <si>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</si>
  <si>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</si>
  <si>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</si>
  <si>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</si>
  <si>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</si>
  <si>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</si>
  <si>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</si>
  <si>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</si>
  <si>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</si>
  <si>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</si>
  <si>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</si>
  <si>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</si>
  <si>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</si>
  <si>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</si>
  <si>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</si>
  <si>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</si>
  <si>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</si>
  <si>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</si>
  <si>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</si>
  <si>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</si>
  <si>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</si>
  <si>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</si>
  <si>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</si>
  <si>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</si>
  <si>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</si>
  <si>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</si>
  <si>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</si>
  <si>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</si>
  <si>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</si>
  <si>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</si>
  <si>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</si>
  <si>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</si>
  <si>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</si>
  <si>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</si>
  <si>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</si>
  <si>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</si>
  <si>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</si>
  <si>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</si>
  <si>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</si>
  <si>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</si>
  <si>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</si>
  <si>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</si>
  <si>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</si>
  <si>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</si>
  <si>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</si>
  <si>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</si>
  <si>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</si>
  <si>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</si>
  <si>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</si>
  <si>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</si>
  <si>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</si>
  <si>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</si>
  <si>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</si>
  <si>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</si>
  <si>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</si>
  <si>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</si>
  <si>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</si>
  <si>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</si>
  <si>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</si>
  <si>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</si>
  <si>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</si>
  <si>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</si>
  <si>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</si>
  <si>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</si>
  <si>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</si>
  <si>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</si>
  <si>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</si>
  <si>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</si>
  <si>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</si>
  <si>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</si>
  <si>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</si>
  <si>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</si>
  <si>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</si>
  <si>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</si>
  <si>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</si>
  <si>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</si>
  <si>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</si>
  <si>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</si>
  <si>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</si>
  <si>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</si>
  <si>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</si>
  <si>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</si>
  <si>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</si>
  <si>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</si>
  <si>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</si>
  <si>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</si>
  <si>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</si>
  <si>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</si>
  <si>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</si>
  <si>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</si>
  <si>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</si>
  <si>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</si>
  <si>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</si>
  <si>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</si>
  <si>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</si>
  <si>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</si>
  <si>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</si>
  <si>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</si>
  <si>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</si>
  <si>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</si>
  <si>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</si>
  <si>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</si>
  <si>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</si>
  <si>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</si>
  <si>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</si>
  <si>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</si>
  <si>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</si>
  <si>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</si>
  <si>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</si>
  <si>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</si>
  <si>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</si>
  <si>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</si>
  <si>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</si>
  <si>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</si>
  <si>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</si>
  <si>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</si>
  <si>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</si>
  <si>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</si>
  <si>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</si>
  <si>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</si>
  <si>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</si>
  <si>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</si>
  <si>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</si>
  <si>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</si>
  <si>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</si>
  <si>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</si>
  <si>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</si>
  <si>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</si>
  <si>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</si>
  <si>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</si>
  <si>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</si>
  <si>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</si>
  <si>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</si>
  <si>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</si>
  <si>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</si>
  <si>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</si>
  <si>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</si>
  <si>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</si>
  <si>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</si>
  <si>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</si>
  <si>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</si>
  <si>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</si>
  <si>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</si>
  <si>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</si>
  <si>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</si>
  <si>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</si>
  <si>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</si>
  <si>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</si>
  <si>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</si>
  <si>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</si>
  <si>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</si>
  <si>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</si>
  <si>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</si>
  <si>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</si>
  <si>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</si>
  <si>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</si>
  <si>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</si>
  <si>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</si>
  <si>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</si>
  <si>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</si>
  <si>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</si>
  <si>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</si>
  <si>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</si>
  <si>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</si>
  <si>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</si>
  <si>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</si>
  <si>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</si>
  <si>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</si>
  <si>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</si>
  <si>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</si>
  <si>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</si>
  <si>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</si>
  <si>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</si>
  <si>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</si>
  <si>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</si>
  <si>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</si>
  <si>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</si>
  <si>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</si>
  <si>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</si>
  <si>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</si>
  <si>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</si>
  <si>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</si>
  <si>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</si>
  <si>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</si>
  <si>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</si>
  <si>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</si>
  <si>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</si>
  <si>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</si>
  <si>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</si>
  <si>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</si>
  <si>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</si>
  <si>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</si>
  <si>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</si>
  <si>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</si>
  <si>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</si>
  <si>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</si>
  <si>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</si>
  <si>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</si>
  <si>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</si>
  <si>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</si>
  <si>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</si>
  <si>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</si>
  <si>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</si>
  <si>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</si>
  <si>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</si>
  <si>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</si>
  <si>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</si>
  <si>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</si>
  <si>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</si>
  <si>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</si>
  <si>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</si>
  <si>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</si>
  <si>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</si>
  <si>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</si>
  <si>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</si>
  <si>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</si>
  <si>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</si>
  <si>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</si>
  <si>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</si>
  <si>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</si>
  <si>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</si>
  <si>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</si>
  <si>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</si>
  <si>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</si>
  <si>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</si>
  <si>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</si>
  <si>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</si>
  <si>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</si>
  <si>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</si>
  <si>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</si>
  <si>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</si>
  <si>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</si>
  <si>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</si>
  <si>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</si>
  <si>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</si>
  <si>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</si>
  <si>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</si>
  <si>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</si>
  <si>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</si>
  <si>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</si>
  <si>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</si>
  <si>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</si>
  <si>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</si>
  <si>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</si>
  <si>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</si>
  <si>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</si>
  <si>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</si>
  <si>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</si>
  <si>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</si>
  <si>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</si>
  <si>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</si>
  <si>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</si>
  <si>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</si>
  <si>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</si>
  <si>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</si>
  <si>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</si>
  <si>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</si>
  <si>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</si>
  <si>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</si>
  <si>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</si>
  <si>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</si>
  <si>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</si>
  <si>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</si>
  <si>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</si>
  <si>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</si>
  <si>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</si>
  <si>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</si>
  <si>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</si>
  <si>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</si>
  <si>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</si>
  <si>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</si>
  <si>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</si>
  <si>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</si>
  <si>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</si>
  <si>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</si>
  <si>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</si>
  <si>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</si>
  <si>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</si>
  <si>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</si>
  <si>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</si>
  <si>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</si>
  <si>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</si>
  <si>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</si>
  <si>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</si>
  <si>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</si>
  <si>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</si>
  <si>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</si>
  <si>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</si>
  <si>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</si>
  <si>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</si>
  <si>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</si>
  <si>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</si>
  <si>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</si>
  <si>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</si>
  <si>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</si>
  <si>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</si>
  <si>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</si>
  <si>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</si>
  <si>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</si>
  <si>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</si>
  <si>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</si>
  <si>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</si>
  <si>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</si>
  <si>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</si>
  <si>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</si>
  <si>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</si>
  <si>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</si>
  <si>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</si>
  <si>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</si>
  <si>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</si>
  <si>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</si>
  <si>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</si>
  <si>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</si>
  <si>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</si>
  <si>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</si>
  <si>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</si>
  <si>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</si>
  <si>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</si>
  <si>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</si>
  <si>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</si>
  <si>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</si>
  <si>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</si>
  <si>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</si>
  <si>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</si>
  <si>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</si>
  <si>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</si>
  <si>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</si>
  <si>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</si>
  <si>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</si>
  <si>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</si>
  <si>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</si>
  <si>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</si>
  <si>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</si>
  <si>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</si>
  <si>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</si>
  <si>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</si>
  <si>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</si>
  <si>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</si>
  <si>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</si>
  <si>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</si>
  <si>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</si>
  <si>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</si>
  <si>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</si>
  <si>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</si>
  <si>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</si>
  <si>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</si>
  <si>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</si>
  <si>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</si>
  <si>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</si>
  <si>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</si>
  <si>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</si>
  <si>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</si>
  <si>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</si>
  <si>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</si>
  <si>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</si>
  <si>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</si>
  <si>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</si>
  <si>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</si>
  <si>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</si>
  <si>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</si>
  <si>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</si>
  <si>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</si>
  <si>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</si>
  <si>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</si>
  <si>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</si>
  <si>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</si>
  <si>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</si>
  <si>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</si>
  <si>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</si>
  <si>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</si>
  <si>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</si>
  <si>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</si>
  <si>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</si>
  <si>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</si>
  <si>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</si>
  <si>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</si>
  <si>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</si>
  <si>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</si>
  <si>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</si>
  <si>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</si>
  <si>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</si>
  <si>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</si>
  <si>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</si>
  <si>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</si>
  <si>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</si>
  <si>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</si>
  <si>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</si>
  <si>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</si>
  <si>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</si>
  <si>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</si>
  <si>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</si>
  <si>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</si>
  <si>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</si>
  <si>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</si>
  <si>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</si>
  <si>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</si>
  <si>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</si>
  <si>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</si>
  <si>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</si>
  <si>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</si>
  <si>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</si>
  <si>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</si>
  <si>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</si>
  <si>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</si>
  <si>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</si>
  <si>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</si>
  <si>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</si>
  <si>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</si>
  <si>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</si>
  <si>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</si>
  <si>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</si>
  <si>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</si>
  <si>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</si>
  <si>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</si>
  <si>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</si>
  <si>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</si>
  <si>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</si>
  <si>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</si>
  <si>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</si>
  <si>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</si>
  <si>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</si>
  <si>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</si>
  <si>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</si>
  <si>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</si>
  <si>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</si>
  <si>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</si>
  <si>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</si>
  <si>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</si>
  <si>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</si>
  <si>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</si>
  <si>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</si>
  <si>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</si>
  <si>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</si>
  <si>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</si>
  <si>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</si>
  <si>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</si>
  <si>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</si>
  <si>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</si>
  <si>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</si>
  <si>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</si>
  <si>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</si>
  <si>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</si>
  <si>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</si>
  <si>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</si>
  <si>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</si>
  <si>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</si>
  <si>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</si>
  <si>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</si>
  <si>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</si>
  <si>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</si>
  <si>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</si>
  <si>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</si>
  <si>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</si>
  <si>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</si>
  <si>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</si>
  <si>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</si>
  <si>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</si>
  <si>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</si>
  <si>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</si>
  <si>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</si>
  <si>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</si>
  <si>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</si>
  <si>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</si>
  <si>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</si>
  <si>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</si>
  <si>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</si>
  <si>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</si>
  <si>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</si>
  <si>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</si>
  <si>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</si>
  <si>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</si>
  <si>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</si>
  <si>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</si>
  <si>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</si>
  <si>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</si>
  <si>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</si>
  <si>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</si>
  <si>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</si>
  <si>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</si>
  <si>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</si>
  <si>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</si>
  <si>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</si>
  <si>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</si>
  <si>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</si>
  <si>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</si>
  <si>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</si>
  <si>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</si>
  <si>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</si>
  <si>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</si>
  <si>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</si>
  <si>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</si>
  <si>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</si>
  <si>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</si>
  <si>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</si>
  <si>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</si>
  <si>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</si>
  <si>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</si>
  <si>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</si>
  <si>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</si>
  <si>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</si>
  <si>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</si>
  <si>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</si>
  <si>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</si>
  <si>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</si>
  <si>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</si>
  <si>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</si>
  <si>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</si>
  <si>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</si>
  <si>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</si>
  <si>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</si>
  <si>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</si>
  <si>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</si>
  <si>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</si>
  <si>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</si>
  <si>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</si>
  <si>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</si>
  <si>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</si>
  <si>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</si>
  <si>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</si>
  <si>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</si>
  <si>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</si>
  <si>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</si>
  <si>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</si>
  <si>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</si>
  <si>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</si>
  <si>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</si>
  <si>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</si>
  <si>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</si>
  <si>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</si>
  <si>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</si>
  <si>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</si>
  <si>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</si>
  <si>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</si>
  <si>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</si>
  <si>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</si>
  <si>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</si>
  <si>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</si>
  <si>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</si>
  <si>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</si>
  <si>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</si>
  <si>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</si>
  <si>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</si>
  <si>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</si>
  <si>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</si>
  <si>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</si>
  <si>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</si>
  <si>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</si>
  <si>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</si>
  <si>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</si>
  <si>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</si>
  <si>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</si>
  <si>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</si>
  <si>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</si>
  <si>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</si>
  <si>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</si>
  <si>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</si>
  <si>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</si>
  <si>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</si>
  <si>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</si>
  <si>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</si>
  <si>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</si>
  <si>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</si>
  <si>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</si>
  <si>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</si>
  <si>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</si>
  <si>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</si>
  <si>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</si>
  <si>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</si>
  <si>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</si>
  <si>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</si>
  <si>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</si>
  <si>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</si>
  <si>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</si>
  <si>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</si>
  <si>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</si>
  <si>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</si>
  <si>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</si>
  <si>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</si>
  <si>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</si>
  <si>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</si>
  <si>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</si>
  <si>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</si>
  <si>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</si>
  <si>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</si>
  <si>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</si>
  <si>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</si>
  <si>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</si>
  <si>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</si>
  <si>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</si>
  <si>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</si>
  <si>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</si>
  <si>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</si>
  <si>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</si>
  <si>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</si>
  <si>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</si>
  <si>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</si>
  <si>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</si>
  <si>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</si>
  <si>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</si>
  <si>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</si>
  <si>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</si>
  <si>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</si>
  <si>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</si>
  <si>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</si>
  <si>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</si>
  <si>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</si>
  <si>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</si>
  <si>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</si>
  <si>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</si>
  <si>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</si>
  <si>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</si>
  <si>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</si>
  <si>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</si>
  <si>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</si>
  <si>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</si>
  <si>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</si>
  <si>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</si>
  <si>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</si>
  <si>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</si>
  <si>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</si>
  <si>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</si>
  <si>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</si>
  <si>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</si>
  <si>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</si>
  <si>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</si>
  <si>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</si>
  <si>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</si>
  <si>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</si>
  <si>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</si>
  <si>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</si>
  <si>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</si>
  <si>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</si>
  <si>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</si>
  <si>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</si>
  <si>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</si>
  <si>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</si>
  <si>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</si>
  <si>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</si>
  <si>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</si>
  <si>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</si>
  <si>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</si>
  <si>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</si>
  <si>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</si>
  <si>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</si>
  <si>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</si>
  <si>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</si>
  <si>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</si>
  <si>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</si>
  <si>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</si>
  <si>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</si>
  <si>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</si>
  <si>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</si>
  <si>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</si>
  <si>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</si>
  <si>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</si>
  <si>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</si>
  <si>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</si>
  <si>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</si>
  <si>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</si>
  <si>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</si>
  <si>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</si>
  <si>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</si>
  <si>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</si>
  <si>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</si>
  <si>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</si>
  <si>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</si>
  <si>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</si>
  <si>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</si>
  <si>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</si>
  <si>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</si>
  <si>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</si>
  <si>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</si>
  <si>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</si>
  <si>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</si>
  <si>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</si>
  <si>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</si>
  <si>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</si>
  <si>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</si>
  <si>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</si>
  <si>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</si>
  <si>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</si>
  <si>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</si>
  <si>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</si>
  <si>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</si>
  <si>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</si>
  <si>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</si>
  <si>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</si>
  <si>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</si>
  <si>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</si>
  <si>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</si>
  <si>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</si>
  <si>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</si>
  <si>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</si>
  <si>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</si>
  <si>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</si>
  <si>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</si>
  <si>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</si>
  <si>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</si>
  <si>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</si>
  <si>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</si>
  <si>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</si>
  <si>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</si>
  <si>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</si>
  <si>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</si>
  <si>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</si>
  <si>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</si>
  <si>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</si>
  <si>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</si>
  <si>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</si>
  <si>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</si>
  <si>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</si>
  <si>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</si>
  <si>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</si>
  <si>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</si>
  <si>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</si>
  <si>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</si>
  <si>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</si>
  <si>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</si>
  <si>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</si>
  <si>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</si>
  <si>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</si>
  <si>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</si>
  <si>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</si>
  <si>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</si>
  <si>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</si>
  <si>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</si>
  <si>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</si>
  <si>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</si>
  <si>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</si>
  <si>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</si>
  <si>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</si>
  <si>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</si>
  <si>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</si>
  <si>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</si>
  <si>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</si>
  <si>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</si>
  <si>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</si>
  <si>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</si>
  <si>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</si>
  <si>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</si>
  <si>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</si>
  <si>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</si>
  <si>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</si>
  <si>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</si>
  <si>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</si>
  <si>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</si>
  <si>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</si>
  <si>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</si>
  <si>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</si>
  <si>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</si>
  <si>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</si>
  <si>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</si>
  <si>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</si>
  <si>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</si>
  <si>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</si>
  <si>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</si>
  <si>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</si>
  <si>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</si>
  <si>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</si>
  <si>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</si>
  <si>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</si>
  <si>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</si>
  <si>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</si>
  <si>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</si>
  <si>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</si>
  <si>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</si>
  <si>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</si>
  <si>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</si>
  <si>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</si>
  <si>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</si>
  <si>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</si>
  <si>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</si>
  <si>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</si>
  <si>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</si>
  <si>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</si>
  <si>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</si>
  <si>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</si>
  <si>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</si>
  <si>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</si>
  <si>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</si>
  <si>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</si>
  <si>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</si>
  <si>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</si>
  <si>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</si>
  <si>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</si>
  <si>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</si>
  <si>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</si>
  <si>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</si>
  <si>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</si>
  <si>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</si>
  <si>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</si>
  <si>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</si>
  <si>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</si>
  <si>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</si>
  <si>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</si>
  <si>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</si>
  <si>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</si>
  <si>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</si>
  <si>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</si>
  <si>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</si>
  <si>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</si>
  <si>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</si>
  <si>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</si>
  <si>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</si>
  <si>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</si>
  <si>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</si>
  <si>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</si>
  <si>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</si>
  <si>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</si>
  <si>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</si>
  <si>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</si>
  <si>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</si>
  <si>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</si>
  <si>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</si>
  <si>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</si>
  <si>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</si>
  <si>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</si>
  <si>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</si>
  <si>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</si>
  <si>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</si>
  <si>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</si>
  <si>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</si>
  <si>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</si>
  <si>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</si>
  <si>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</si>
  <si>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</si>
  <si>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</si>
  <si>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</si>
  <si>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</si>
  <si>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</si>
  <si>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</si>
  <si>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</si>
  <si>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</si>
  <si>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</si>
  <si>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</si>
  <si>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</si>
  <si>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</si>
  <si>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</si>
  <si>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</si>
  <si>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</si>
  <si>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</si>
  <si>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</si>
  <si>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</si>
  <si>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</si>
  <si>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</si>
  <si>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</si>
  <si>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</si>
  <si>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</si>
  <si>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</si>
  <si>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</si>
  <si>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</si>
  <si>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</si>
  <si>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</si>
  <si>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</si>
  <si>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</si>
  <si>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</si>
  <si>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</si>
  <si>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</si>
  <si>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</si>
  <si>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</si>
  <si>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</si>
  <si>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</si>
  <si>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</si>
  <si>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</si>
  <si>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</si>
  <si>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</si>
  <si>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</si>
  <si>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</si>
  <si>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</si>
  <si>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</si>
  <si>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</si>
  <si>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</si>
  <si>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</si>
  <si>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</si>
  <si>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</si>
  <si>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</si>
  <si>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</si>
  <si>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</si>
  <si>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</si>
  <si>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</si>
  <si>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</si>
  <si>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</si>
  <si>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</si>
  <si>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</si>
  <si>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</si>
  <si>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</si>
  <si>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</si>
  <si>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</si>
  <si>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</si>
  <si>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</si>
  <si>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</si>
  <si>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</si>
  <si>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</si>
  <si>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</si>
  <si>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</si>
  <si>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</si>
  <si>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</si>
  <si>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</si>
  <si>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</si>
  <si>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</si>
  <si>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</si>
  <si>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</si>
  <si>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</si>
  <si>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</si>
  <si>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</si>
  <si>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</si>
  <si>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</si>
  <si>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</si>
  <si>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</si>
  <si>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</si>
  <si>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</si>
  <si>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</si>
  <si>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</si>
  <si>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</si>
  <si>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</si>
  <si>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</si>
  <si>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</si>
  <si>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</si>
  <si>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</si>
  <si>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</si>
  <si>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</si>
  <si>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</si>
  <si>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</si>
  <si>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</si>
  <si>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</si>
  <si>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</si>
  <si>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</si>
  <si>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</si>
  <si>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</si>
  <si>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</si>
  <si>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</si>
  <si>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</si>
  <si>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</si>
  <si>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</si>
  <si>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</si>
  <si>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</si>
  <si>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</si>
  <si>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</si>
  <si>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</si>
  <si>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</si>
  <si>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</si>
  <si>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</si>
  <si>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</si>
  <si>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</si>
  <si>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</si>
  <si>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</si>
  <si>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</si>
  <si>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</si>
  <si>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</si>
  <si>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</si>
  <si>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</si>
  <si>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</si>
  <si>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</si>
  <si>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</si>
  <si>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</si>
  <si>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</si>
  <si>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</si>
  <si>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</si>
  <si>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</si>
  <si>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</si>
  <si>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</si>
  <si>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</si>
  <si>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</si>
  <si>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</si>
  <si>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</si>
  <si>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</si>
  <si>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</si>
  <si>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</si>
  <si>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</si>
  <si>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</si>
  <si>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</si>
  <si>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</si>
  <si>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</si>
  <si>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</si>
  <si>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</si>
  <si>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</si>
  <si>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</si>
  <si>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</si>
  <si>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</si>
  <si>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</si>
  <si>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</si>
  <si>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</si>
  <si>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</si>
  <si>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</si>
  <si>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</si>
  <si>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</si>
  <si>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</si>
  <si>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</si>
  <si>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</si>
  <si>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</si>
  <si>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</si>
  <si>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</si>
  <si>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</si>
  <si>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</si>
  <si>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</si>
  <si>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</si>
  <si>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</si>
  <si>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</si>
  <si>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</si>
  <si>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</si>
  <si>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</si>
  <si>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</si>
  <si>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</si>
  <si>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</si>
  <si>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</si>
  <si>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</si>
  <si>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</si>
  <si>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</si>
  <si>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</si>
  <si>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</si>
  <si>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</si>
  <si>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</si>
  <si>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</si>
  <si>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</si>
  <si>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</si>
  <si>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</si>
  <si>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</si>
  <si>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</si>
  <si>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</si>
  <si>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</si>
  <si>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</si>
  <si>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</si>
  <si>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</si>
  <si>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</si>
  <si>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</si>
  <si>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</si>
  <si>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</si>
  <si>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</si>
  <si>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</si>
  <si>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</si>
  <si>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</si>
  <si>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</si>
  <si>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</si>
  <si>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</si>
  <si>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</si>
  <si>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</si>
  <si>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</si>
  <si>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</si>
  <si>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</si>
  <si>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</si>
  <si>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</si>
  <si>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</si>
  <si>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</si>
  <si>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</si>
  <si>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</si>
  <si>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</si>
  <si>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</si>
  <si>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</si>
  <si>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</si>
  <si>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</si>
  <si>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</si>
  <si>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</si>
  <si>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</si>
  <si>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</si>
  <si>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</si>
  <si>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</si>
  <si>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</si>
  <si>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</si>
  <si>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</si>
  <si>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</si>
  <si>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</si>
  <si>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</si>
  <si>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</si>
  <si>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</si>
  <si>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</si>
  <si>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</si>
  <si>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</si>
  <si>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</si>
  <si>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</si>
  <si>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</si>
  <si>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</si>
  <si>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</si>
  <si>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</si>
  <si>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</si>
  <si>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</si>
  <si>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</si>
  <si>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</si>
  <si>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</si>
  <si>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</si>
  <si>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</si>
  <si>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</si>
  <si>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</si>
  <si>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</si>
  <si>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</si>
  <si>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</si>
  <si>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</si>
  <si>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</si>
  <si>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</si>
  <si>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</si>
  <si>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</si>
  <si>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</si>
  <si>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</si>
  <si>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</si>
  <si>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</si>
  <si>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</si>
  <si>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</si>
  <si>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</si>
  <si>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</si>
  <si>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</si>
  <si>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</si>
  <si>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</si>
  <si>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</si>
  <si>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</si>
  <si>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</si>
  <si>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</si>
  <si>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</si>
  <si>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</si>
  <si>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</si>
  <si>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</si>
  <si>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</si>
  <si>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</si>
  <si>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</si>
  <si>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</si>
  <si>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</si>
  <si>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</si>
  <si>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</si>
  <si>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</si>
  <si>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</si>
  <si>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</si>
  <si>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</si>
  <si>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</si>
  <si>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</si>
  <si>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</si>
  <si>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</si>
  <si>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</si>
  <si>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</si>
  <si>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</si>
  <si>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</si>
  <si>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</si>
  <si>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</si>
  <si>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</si>
  <si>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</si>
  <si>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</si>
  <si>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</si>
  <si>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</si>
  <si>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</si>
  <si>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</si>
  <si>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</si>
  <si>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</si>
  <si>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</si>
  <si>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</si>
  <si>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</si>
  <si>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</si>
  <si>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</si>
  <si>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</si>
  <si>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</si>
  <si>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</si>
  <si>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</si>
  <si>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</si>
  <si>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</si>
  <si>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</si>
  <si>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</si>
  <si>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</si>
  <si>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</si>
  <si>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</si>
  <si>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</si>
  <si>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</si>
  <si>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</si>
  <si>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</si>
  <si>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</si>
  <si>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</si>
  <si>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</si>
  <si>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</si>
  <si>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</si>
  <si>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</si>
  <si>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</si>
  <si>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</si>
  <si>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</si>
  <si>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</si>
  <si>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</si>
  <si>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</si>
  <si>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</si>
  <si>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</si>
  <si>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</si>
  <si>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</si>
  <si>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</si>
  <si>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</si>
  <si>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</si>
  <si>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</si>
  <si>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</si>
  <si>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</si>
  <si>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</si>
  <si>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</si>
  <si>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</si>
  <si>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</si>
  <si>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</si>
  <si>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</si>
  <si>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</si>
  <si>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</si>
  <si>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</si>
  <si>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</si>
  <si>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</si>
  <si>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</si>
  <si>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</si>
  <si>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</si>
  <si>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</si>
  <si>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</si>
  <si>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</si>
  <si>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</si>
  <si>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</si>
  <si>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</si>
  <si>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</si>
  <si>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</si>
  <si>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</si>
  <si>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</si>
  <si>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</si>
  <si>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</si>
  <si>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</si>
  <si>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</si>
  <si>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</si>
  <si>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</si>
  <si>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</si>
  <si>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</si>
  <si>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</si>
  <si>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</si>
  <si>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</si>
  <si>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</si>
  <si>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</si>
  <si>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</si>
  <si>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</si>
  <si>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</si>
  <si>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</si>
  <si>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</si>
  <si>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</si>
  <si>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</si>
  <si>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</si>
  <si>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</si>
  <si>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</si>
  <si>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</si>
  <si>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</si>
  <si>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</si>
  <si>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</si>
  <si>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</si>
  <si>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</si>
  <si>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</si>
  <si>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</si>
  <si>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</si>
  <si>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</si>
  <si>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</si>
  <si>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</si>
  <si>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</si>
  <si>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</si>
  <si>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</si>
  <si>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</si>
  <si>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</si>
  <si>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</si>
  <si>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</si>
  <si>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</si>
  <si>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</si>
  <si>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</si>
  <si>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</si>
  <si>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</si>
  <si>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</si>
  <si>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</si>
  <si>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</si>
  <si>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</si>
  <si>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</si>
  <si>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</si>
  <si>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</si>
  <si>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</si>
  <si>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</si>
  <si>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</si>
  <si>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</si>
  <si>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</si>
  <si>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</si>
  <si>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</si>
  <si>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</si>
  <si>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</si>
  <si>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</si>
  <si>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</si>
  <si>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</si>
  <si>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</si>
  <si>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</si>
  <si>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</si>
  <si>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</si>
  <si>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</si>
  <si>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</si>
  <si>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</si>
  <si>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</si>
  <si>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</si>
  <si>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</si>
  <si>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</si>
  <si>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</si>
  <si>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</si>
  <si>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</si>
  <si>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</si>
  <si>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</si>
  <si>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</si>
  <si>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</si>
  <si>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</si>
  <si>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</si>
  <si>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</si>
  <si>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</si>
  <si>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</si>
  <si>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</si>
  <si>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</si>
  <si>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</si>
  <si>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</si>
  <si>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</si>
  <si>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</si>
  <si>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</si>
  <si>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</si>
  <si>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</si>
  <si>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</si>
  <si>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</si>
  <si>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</si>
  <si>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</si>
  <si>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</si>
  <si>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</si>
  <si>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</si>
  <si>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</si>
  <si>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</si>
  <si>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</si>
  <si>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</si>
  <si>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</si>
  <si>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</si>
  <si>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</si>
  <si>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</si>
  <si>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</si>
  <si>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</si>
  <si>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</si>
  <si>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</si>
  <si>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</si>
  <si>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</si>
  <si>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</si>
  <si>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</si>
  <si>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</si>
  <si>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</si>
  <si>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</si>
  <si>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</si>
  <si>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</si>
  <si>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</si>
  <si>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</si>
  <si>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</si>
  <si>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</si>
  <si>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</si>
  <si>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</si>
  <si>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</si>
  <si>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</si>
  <si>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</si>
  <si>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</si>
  <si>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</si>
  <si>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</si>
  <si>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</si>
  <si>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</si>
  <si>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</si>
  <si>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</si>
  <si>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</si>
  <si>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</si>
  <si>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</si>
  <si>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</si>
  <si>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</si>
  <si>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</si>
  <si>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</si>
  <si>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</si>
  <si>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</si>
  <si>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</si>
  <si>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</si>
  <si>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</si>
  <si>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</si>
  <si>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</si>
  <si>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</si>
  <si>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</si>
  <si>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</si>
  <si>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</si>
  <si>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</si>
  <si>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</si>
  <si>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</si>
  <si>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</si>
  <si>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</si>
  <si>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</si>
  <si>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</si>
  <si>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</si>
  <si>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</si>
  <si>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</si>
  <si>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</si>
  <si>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</si>
  <si>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</si>
  <si>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</si>
  <si>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</si>
  <si>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</si>
  <si>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</si>
  <si>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</si>
  <si>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</si>
  <si>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</si>
  <si>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</si>
  <si>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</si>
  <si>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</si>
  <si>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</si>
  <si>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</si>
  <si>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</si>
  <si>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</si>
  <si>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</si>
  <si>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</si>
  <si>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</si>
  <si>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</si>
  <si>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</si>
  <si>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</si>
  <si>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</si>
  <si>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</si>
  <si>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</si>
  <si>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</si>
  <si>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</si>
  <si>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</si>
  <si>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</si>
  <si>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</si>
  <si>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</si>
  <si>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</si>
  <si>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</si>
  <si>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</si>
  <si>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</si>
  <si>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</si>
  <si>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</si>
  <si>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</si>
  <si>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</si>
  <si>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</si>
  <si>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</si>
  <si>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</si>
  <si>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</si>
  <si>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</si>
  <si>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</si>
  <si>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</si>
  <si>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</si>
  <si>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</si>
  <si>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</si>
  <si>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</si>
  <si>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</si>
  <si>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</si>
  <si>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</si>
  <si>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</si>
  <si>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</si>
  <si>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</si>
  <si>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</si>
  <si>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</si>
  <si>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</si>
  <si>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</si>
  <si>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</si>
  <si>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</si>
  <si>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</si>
  <si>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</si>
  <si>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</si>
  <si>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</si>
  <si>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</si>
  <si>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</si>
  <si>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</si>
  <si>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</si>
  <si>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</si>
  <si>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</si>
  <si>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</si>
  <si>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</si>
  <si>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</si>
  <si>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</si>
  <si>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</si>
  <si>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</si>
  <si>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</si>
  <si>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</si>
  <si>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</si>
  <si>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</si>
  <si>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</si>
  <si>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</si>
  <si>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</si>
  <si>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</si>
  <si>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</si>
  <si>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</si>
  <si>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</si>
  <si>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</si>
  <si>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</si>
  <si>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</si>
  <si>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</si>
  <si>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</si>
  <si>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</si>
  <si>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</si>
  <si>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</si>
  <si>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</si>
  <si>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</si>
  <si>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</si>
  <si>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</si>
  <si>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</si>
  <si>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</si>
  <si>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</si>
  <si>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</si>
  <si>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</si>
  <si>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</si>
  <si>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</si>
  <si>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</si>
  <si>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</si>
  <si>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</si>
  <si>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</si>
  <si>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</si>
  <si>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</si>
  <si>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</si>
  <si>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</si>
  <si>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</si>
  <si>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</si>
  <si>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</si>
  <si>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</si>
  <si>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</si>
  <si>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</si>
  <si>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</si>
  <si>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</si>
  <si>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</si>
  <si>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</si>
  <si>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</si>
  <si>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</si>
  <si>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</si>
  <si>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</si>
  <si>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</si>
  <si>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</si>
  <si>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</si>
  <si>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</si>
  <si>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</si>
  <si>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</si>
  <si>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</si>
  <si>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</si>
  <si>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</si>
  <si>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</si>
  <si>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</si>
  <si>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</si>
  <si>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</si>
  <si>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</si>
  <si>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</si>
  <si>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</si>
  <si>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</si>
  <si>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</si>
  <si>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</si>
  <si>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</si>
  <si>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</si>
  <si>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</si>
  <si>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</si>
  <si>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</si>
  <si>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</si>
  <si>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</si>
  <si>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</si>
  <si>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</si>
  <si>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</si>
  <si>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</si>
  <si>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</si>
  <si>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</si>
  <si>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</si>
  <si>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</si>
  <si>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</si>
  <si>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</si>
  <si>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</si>
  <si>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</si>
  <si>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</si>
  <si>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</si>
  <si>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</si>
  <si>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</si>
  <si>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</si>
  <si>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</si>
  <si>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</si>
  <si>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</si>
  <si>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</si>
  <si>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</si>
  <si>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</si>
  <si>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</si>
  <si>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</si>
  <si>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</si>
  <si>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</si>
  <si>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</si>
  <si>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</si>
  <si>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</si>
  <si>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</si>
  <si>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</si>
  <si>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</si>
  <si>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</si>
  <si>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</si>
  <si>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</si>
  <si>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</si>
  <si>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</si>
  <si>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</si>
  <si>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</si>
  <si>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</si>
  <si>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</si>
  <si>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</si>
  <si>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</si>
  <si>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</si>
  <si>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</si>
  <si>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</si>
  <si>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</si>
  <si>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</si>
  <si>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</si>
  <si>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</si>
  <si>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</si>
  <si>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</si>
  <si>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</si>
  <si>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</si>
  <si>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</si>
  <si>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</si>
  <si>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</si>
  <si>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</si>
  <si>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</si>
  <si>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</si>
  <si>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</si>
  <si>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</si>
  <si>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</si>
  <si>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</si>
  <si>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</si>
  <si>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</si>
  <si>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</si>
  <si>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</si>
  <si>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</si>
  <si>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</si>
  <si>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</si>
  <si>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</si>
  <si>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</si>
  <si>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</si>
  <si>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</si>
  <si>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</si>
  <si>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</si>
  <si>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</si>
  <si>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</si>
  <si>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</si>
  <si>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</si>
  <si>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</si>
  <si>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</si>
  <si>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</si>
  <si>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</si>
  <si>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</si>
  <si>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</si>
  <si>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</si>
  <si>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</si>
  <si>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</si>
  <si>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</si>
  <si>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</si>
  <si>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</si>
  <si>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</si>
  <si>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</si>
  <si>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</si>
  <si>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</si>
  <si>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</si>
  <si>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</si>
  <si>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</si>
  <si>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</si>
  <si>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</si>
  <si>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</si>
  <si>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</si>
  <si>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</si>
  <si>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</si>
  <si>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</si>
  <si>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</si>
  <si>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</si>
  <si>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</si>
  <si>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</si>
  <si>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</si>
  <si>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</si>
  <si>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</si>
  <si>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</si>
  <si>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</si>
  <si>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</si>
  <si>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</si>
  <si>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</si>
  <si>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</si>
  <si>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</si>
  <si>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</si>
  <si>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</si>
  <si>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</si>
  <si>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</si>
  <si>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</si>
  <si>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</si>
  <si>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</si>
  <si>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</si>
  <si>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</si>
  <si>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</si>
  <si>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</si>
  <si>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</si>
  <si>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</si>
  <si>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</si>
  <si>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</si>
  <si>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</si>
  <si>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</si>
  <si>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</si>
  <si>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</si>
  <si>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</si>
  <si>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</si>
  <si>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</si>
  <si>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</si>
  <si>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</si>
  <si>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</si>
  <si>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</si>
  <si>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</si>
  <si>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</si>
  <si>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</si>
  <si>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</si>
  <si>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</si>
  <si>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</si>
  <si>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</si>
  <si>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</si>
  <si>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</si>
  <si>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</si>
  <si>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</si>
  <si>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</si>
  <si>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</si>
  <si>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</si>
  <si>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</si>
  <si>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</si>
  <si>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</si>
  <si>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</si>
  <si>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</si>
  <si>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</si>
  <si>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</si>
  <si>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</si>
  <si>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</si>
  <si>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</si>
  <si>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</si>
  <si>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</si>
  <si>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</si>
  <si>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</si>
  <si>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</si>
  <si>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</si>
  <si>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</si>
  <si>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</si>
  <si>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</si>
  <si>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</si>
  <si>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</si>
  <si>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</si>
  <si>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</si>
  <si>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</si>
  <si>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</si>
  <si>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</si>
  <si>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</si>
  <si>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</si>
  <si>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</si>
  <si>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</si>
  <si>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</si>
  <si>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</si>
  <si>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</si>
  <si>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</si>
  <si>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</si>
  <si>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</si>
  <si>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</si>
  <si>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</si>
  <si>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</si>
  <si>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</si>
  <si>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</si>
  <si>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</si>
  <si>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</si>
  <si>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</si>
  <si>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</si>
  <si>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</si>
  <si>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</si>
  <si>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</si>
  <si>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</si>
  <si>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</si>
  <si>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</si>
  <si>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</si>
  <si>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</si>
  <si>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</si>
  <si>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</si>
  <si>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</si>
  <si>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</si>
  <si>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</si>
  <si>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</si>
  <si>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</si>
  <si>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</si>
  <si>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</si>
  <si>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</si>
  <si>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</si>
  <si>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</si>
  <si>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</si>
  <si>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</si>
  <si>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</si>
  <si>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</si>
  <si>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</si>
  <si>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</si>
  <si>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</si>
  <si>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</si>
  <si>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</si>
  <si>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</si>
  <si>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</si>
  <si>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</si>
  <si>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</si>
  <si>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</si>
  <si>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</si>
  <si>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</si>
  <si>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</si>
  <si>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</si>
  <si>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</si>
  <si>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</si>
  <si>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</si>
  <si>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</si>
  <si>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</si>
  <si>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</si>
  <si>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</si>
  <si>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</si>
  <si>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</si>
  <si>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</si>
  <si>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</si>
  <si>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</si>
  <si>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</si>
  <si>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</si>
  <si>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</si>
  <si>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</si>
  <si>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</si>
  <si>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</si>
  <si>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</si>
  <si>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</si>
  <si>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</si>
  <si>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</si>
  <si>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</si>
  <si>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</si>
  <si>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</si>
  <si>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</si>
  <si>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</si>
  <si>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</si>
  <si>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</si>
  <si>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</si>
  <si>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</si>
  <si>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</si>
  <si>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</si>
  <si>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</si>
  <si>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</si>
  <si>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</si>
  <si>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</si>
  <si>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</si>
  <si>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</si>
  <si>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</si>
  <si>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</si>
  <si>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</si>
  <si>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</si>
  <si>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</si>
  <si>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</si>
  <si>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</si>
  <si>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</si>
  <si>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</si>
  <si>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</si>
  <si>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</si>
  <si>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</si>
  <si>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</si>
  <si>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</si>
  <si>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</si>
  <si>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</si>
  <si>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</si>
  <si>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</si>
  <si>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</si>
  <si>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</si>
  <si>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</si>
  <si>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</si>
  <si>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</si>
  <si>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</si>
  <si>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</si>
  <si>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</si>
  <si>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</si>
  <si>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</si>
  <si>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</si>
  <si>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</si>
  <si>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</si>
  <si>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</si>
  <si>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</si>
  <si>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</si>
  <si>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</si>
  <si>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</si>
  <si>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</si>
  <si>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</si>
  <si>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</si>
  <si>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</si>
  <si>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</si>
  <si>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</si>
  <si>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</si>
  <si>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</si>
  <si>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</si>
  <si>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</si>
  <si>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</si>
  <si>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</si>
  <si>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</si>
  <si>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</si>
  <si>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</si>
  <si>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</si>
  <si>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</si>
  <si>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</si>
  <si>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</si>
  <si>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</si>
  <si>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</si>
  <si>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</si>
  <si>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</si>
  <si>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</si>
  <si>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</si>
  <si>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</si>
  <si>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</si>
  <si>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</si>
  <si>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</si>
  <si>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</si>
  <si>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</si>
  <si>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</si>
  <si>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</si>
  <si>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</si>
  <si>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</si>
  <si>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</si>
  <si>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</si>
  <si>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</si>
  <si>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</si>
  <si>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</si>
  <si>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</si>
  <si>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</si>
  <si>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</si>
  <si>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</si>
  <si>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</si>
  <si>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</si>
  <si>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</si>
  <si>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</si>
  <si>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</si>
  <si>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</si>
  <si>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</si>
  <si>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</si>
  <si>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</si>
  <si>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</si>
  <si>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</si>
  <si>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</si>
  <si>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</si>
  <si>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</si>
  <si>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</si>
  <si>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</si>
  <si>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</si>
  <si>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</si>
  <si>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</si>
  <si>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</si>
  <si>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</si>
  <si>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</si>
  <si>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</si>
  <si>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</si>
  <si>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</si>
  <si>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</si>
  <si>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</si>
  <si>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</si>
  <si>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</si>
  <si>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</si>
  <si>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</si>
  <si>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</si>
  <si>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</si>
  <si>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</si>
  <si>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</si>
  <si>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</si>
  <si>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</si>
  <si>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</si>
  <si>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</si>
  <si>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</si>
  <si>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</si>
  <si>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</si>
  <si>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</si>
  <si>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</si>
  <si>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</si>
  <si>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</si>
  <si>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</si>
  <si>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</si>
  <si>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</si>
  <si>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</si>
  <si>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</si>
  <si>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</si>
  <si>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</si>
  <si>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</si>
  <si>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</si>
  <si>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</si>
  <si>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</si>
  <si>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</si>
  <si>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</si>
  <si>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</si>
  <si>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</si>
  <si>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</si>
  <si>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</si>
  <si>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</si>
  <si>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</si>
  <si>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</si>
  <si>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</si>
  <si>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</si>
  <si>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</si>
  <si>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</si>
  <si>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</si>
  <si>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</si>
  <si>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</si>
  <si>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</si>
  <si>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</si>
  <si>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</si>
  <si>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</si>
  <si>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</si>
  <si>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</si>
  <si>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</si>
  <si>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</si>
  <si>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</si>
  <si>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</si>
  <si>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</si>
  <si>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</si>
  <si>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</si>
  <si>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</si>
  <si>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</si>
  <si>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</si>
  <si>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</si>
  <si>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</si>
  <si>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</si>
  <si>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</si>
  <si>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</si>
  <si>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</si>
  <si>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</si>
  <si>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</si>
  <si>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</si>
  <si>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</si>
  <si>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</si>
  <si>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</si>
  <si>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</si>
  <si>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</si>
  <si>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</si>
  <si>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</si>
  <si>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</si>
  <si>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</si>
  <si>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</si>
  <si>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</si>
  <si>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</si>
  <si>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</si>
  <si>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</si>
  <si>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</si>
  <si>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</si>
  <si>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</si>
  <si>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</si>
  <si>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</si>
  <si>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</si>
  <si>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</si>
  <si>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</si>
  <si>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</si>
  <si>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</si>
  <si>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</si>
  <si>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</si>
  <si>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</si>
  <si>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</si>
  <si>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</si>
  <si>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</si>
  <si>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</si>
  <si>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</si>
  <si>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</si>
  <si>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</si>
  <si>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</si>
  <si>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</si>
  <si>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</si>
  <si>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</si>
  <si>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</si>
  <si>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</si>
  <si>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</si>
  <si>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</si>
  <si>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</si>
  <si>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</si>
  <si>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</si>
  <si>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</si>
  <si>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</si>
  <si>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</si>
  <si>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</si>
  <si>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</si>
  <si>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</si>
  <si>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</si>
  <si>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</si>
  <si>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</si>
  <si>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</si>
  <si>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</si>
  <si>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</si>
  <si>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</si>
  <si>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</si>
  <si>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</si>
  <si>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</si>
  <si>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</si>
  <si>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</si>
  <si>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</si>
  <si>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</si>
  <si>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</si>
  <si>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</si>
  <si>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</si>
  <si>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</si>
  <si>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</si>
  <si>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</si>
  <si>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</si>
  <si>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</si>
  <si>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</si>
  <si>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</si>
  <si>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</si>
  <si>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</si>
  <si>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</si>
  <si>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</si>
  <si>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</si>
  <si>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</si>
  <si>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</si>
  <si>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</si>
  <si>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</si>
  <si>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</si>
  <si>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</si>
  <si>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</si>
  <si>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</si>
  <si>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</si>
  <si>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</si>
  <si>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</si>
  <si>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</si>
  <si>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</si>
  <si>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</si>
  <si>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</si>
  <si>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</si>
  <si>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</si>
  <si>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</si>
  <si>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</si>
  <si>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</si>
  <si>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</si>
  <si>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</si>
  <si>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</si>
  <si>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</si>
  <si>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</si>
  <si>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</si>
  <si>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</si>
  <si>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</si>
  <si>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</si>
  <si>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</si>
  <si>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</si>
  <si>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</si>
  <si>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</si>
  <si>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</si>
  <si>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</si>
  <si>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</si>
  <si>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</si>
  <si>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</si>
  <si>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</si>
  <si>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</si>
  <si>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</si>
  <si>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</si>
  <si>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</si>
  <si>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</si>
  <si>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</si>
  <si>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</si>
  <si>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</si>
  <si>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</si>
  <si>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</si>
  <si>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</si>
  <si>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</si>
  <si>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</si>
  <si>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</si>
  <si>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</si>
  <si>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</si>
  <si>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</si>
  <si>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</si>
  <si>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</si>
  <si>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</si>
  <si>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</si>
  <si>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</si>
  <si>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</si>
  <si>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</si>
  <si>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</si>
  <si>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</si>
  <si>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</si>
  <si>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</si>
  <si>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</si>
  <si>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</si>
  <si>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</si>
  <si>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</si>
  <si>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</si>
  <si>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</si>
  <si>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</si>
  <si>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</si>
  <si>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</si>
  <si>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</si>
  <si>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</si>
  <si>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</si>
  <si>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</si>
  <si>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</si>
  <si>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</si>
  <si>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</si>
  <si>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</si>
  <si>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</si>
  <si>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</si>
  <si>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</si>
  <si>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</si>
  <si>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</si>
  <si>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</si>
  <si>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</si>
  <si>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</si>
  <si>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</si>
  <si>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</si>
  <si>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</si>
  <si>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</si>
  <si>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</si>
  <si>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</si>
  <si>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</si>
  <si>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</si>
  <si>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</si>
  <si>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</si>
  <si>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</si>
  <si>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</si>
  <si>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</si>
  <si>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</si>
  <si>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</si>
  <si>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</si>
  <si>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</si>
  <si>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</si>
  <si>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</si>
  <si>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</si>
  <si>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</si>
  <si>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</si>
  <si>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</si>
  <si>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</si>
  <si>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</si>
  <si>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</si>
  <si>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</si>
  <si>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</si>
  <si>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</si>
  <si>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</si>
  <si>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</si>
  <si>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</si>
  <si>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</si>
  <si>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</si>
  <si>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</si>
  <si>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</si>
  <si>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</si>
  <si>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</si>
  <si>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</si>
  <si>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</si>
  <si>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</si>
  <si>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</si>
  <si>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</si>
  <si>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</si>
  <si>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</si>
  <si>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</si>
  <si>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</si>
  <si>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</si>
  <si>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</si>
  <si>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</si>
  <si>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</si>
  <si>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</si>
  <si>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</si>
  <si>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</si>
  <si>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</si>
  <si>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</si>
  <si>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</si>
  <si>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</si>
  <si>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</si>
  <si>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</si>
  <si>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</si>
  <si>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</si>
  <si>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</si>
  <si>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</si>
  <si>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</si>
  <si>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</si>
  <si>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</si>
  <si>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</si>
  <si>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</si>
  <si>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</si>
  <si>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</si>
  <si>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</si>
  <si>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</si>
  <si>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</si>
  <si>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</si>
  <si>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</si>
  <si>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</si>
  <si>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</si>
  <si>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</si>
  <si>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</si>
  <si>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</si>
  <si>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</si>
  <si>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</si>
  <si>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</si>
  <si>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</si>
  <si>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</si>
  <si>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</si>
  <si>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</si>
  <si>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</si>
  <si>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</si>
  <si>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</si>
  <si>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</si>
  <si>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</si>
  <si>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</si>
  <si>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</si>
  <si>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</si>
  <si>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</si>
  <si>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</si>
  <si>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</si>
  <si>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</si>
  <si>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</si>
  <si>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</si>
  <si>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</si>
  <si>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</si>
  <si>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</si>
  <si>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</si>
  <si>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</si>
  <si>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</si>
  <si>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</si>
  <si>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</si>
  <si>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</si>
  <si>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</si>
  <si>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</si>
  <si>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</si>
  <si>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</si>
  <si>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</si>
  <si>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</si>
  <si>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</si>
  <si>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</si>
  <si>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</si>
  <si>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</si>
  <si>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</si>
  <si>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</si>
  <si>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</si>
  <si>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</si>
  <si>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</si>
  <si>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</si>
  <si>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</si>
  <si>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</si>
  <si>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</si>
  <si>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</si>
  <si>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</si>
  <si>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</si>
  <si>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</si>
  <si>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</si>
  <si>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</si>
  <si>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</si>
  <si>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</si>
  <si>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</si>
  <si>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</si>
  <si>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</si>
  <si>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</si>
  <si>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</si>
  <si>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</si>
  <si>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</si>
  <si>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</si>
  <si>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</si>
  <si>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</si>
  <si>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</si>
  <si>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</si>
  <si>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</si>
  <si>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</si>
  <si>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</si>
  <si>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</si>
  <si>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</si>
  <si>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</si>
  <si>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</si>
  <si>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</si>
  <si>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</si>
  <si>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</si>
  <si>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</si>
  <si>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</si>
  <si>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</si>
  <si>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</si>
  <si>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</si>
  <si>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</si>
  <si>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</si>
  <si>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</si>
  <si>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</si>
  <si>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</si>
  <si>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</si>
  <si>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</si>
  <si>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</si>
  <si>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</si>
  <si>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</si>
  <si>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</si>
  <si>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</si>
  <si>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</si>
  <si>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</si>
  <si>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</si>
  <si>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</si>
  <si>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</si>
  <si>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</si>
  <si>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</si>
  <si>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</si>
  <si>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</si>
  <si>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</si>
  <si>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</si>
  <si>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</si>
  <si>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</si>
  <si>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</si>
  <si>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</si>
  <si>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</si>
  <si>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</si>
  <si>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</si>
  <si>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</si>
  <si>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</si>
  <si>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</si>
  <si>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</si>
  <si>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</si>
  <si>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</si>
  <si>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</si>
  <si>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</si>
  <si>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</si>
  <si>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</si>
  <si>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</si>
  <si>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</si>
  <si>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</si>
  <si>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</si>
  <si>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</si>
  <si>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</si>
  <si>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</si>
  <si>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</si>
  <si>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</si>
  <si>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</si>
  <si>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</si>
  <si>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</si>
  <si>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</si>
  <si>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</si>
  <si>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</si>
  <si>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</si>
  <si>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</si>
  <si>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</si>
  <si>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</si>
  <si>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</si>
  <si>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</si>
  <si>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</si>
  <si>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</si>
  <si>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</si>
  <si>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</si>
  <si>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</si>
  <si>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</si>
  <si>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</si>
  <si>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</si>
  <si>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</si>
  <si>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</si>
  <si>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</si>
  <si>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</si>
  <si>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</si>
  <si>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</si>
  <si>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</si>
  <si>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</si>
  <si>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</si>
  <si>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</si>
  <si>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</si>
  <si>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</si>
  <si>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</si>
  <si>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</si>
  <si>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</si>
  <si>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</si>
  <si>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</si>
  <si>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</si>
  <si>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</si>
  <si>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</si>
  <si>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</si>
  <si>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</si>
  <si>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</si>
  <si>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</si>
  <si>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</si>
  <si>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</si>
  <si>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</si>
  <si>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</si>
  <si>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</si>
  <si>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</si>
  <si>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</si>
  <si>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</si>
  <si>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</si>
  <si>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</si>
  <si>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</si>
  <si>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</si>
  <si>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</si>
  <si>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</si>
  <si>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</si>
  <si>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</si>
  <si>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</si>
  <si>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</si>
  <si>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</si>
  <si>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</si>
  <si>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</si>
  <si>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</si>
  <si>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</si>
  <si>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</si>
  <si>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</si>
  <si>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</si>
  <si>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</si>
  <si>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</si>
  <si>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</si>
  <si>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</si>
  <si>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</si>
  <si>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</si>
  <si>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</si>
  <si>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</si>
  <si>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</si>
  <si>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</si>
  <si>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</si>
  <si>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</si>
  <si>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</si>
  <si>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</si>
  <si>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</si>
  <si>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</si>
  <si>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</si>
  <si>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</si>
  <si>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</si>
  <si>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</si>
  <si>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</si>
  <si>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</si>
  <si>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</si>
  <si>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</si>
  <si>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</si>
  <si>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</si>
  <si>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</si>
  <si>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</si>
  <si>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</si>
  <si>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</si>
  <si>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</si>
  <si>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</si>
  <si>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</si>
  <si>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</si>
  <si>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</si>
  <si>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</si>
  <si>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</si>
  <si>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</si>
  <si>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</si>
  <si>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</si>
  <si>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</si>
  <si>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</si>
  <si>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</si>
  <si>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</si>
  <si>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</si>
  <si>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</si>
  <si>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</si>
  <si>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</si>
  <si>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</si>
  <si>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</si>
  <si>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</si>
  <si>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</si>
  <si>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</si>
  <si>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</si>
  <si>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</si>
  <si>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</si>
  <si>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</si>
  <si>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</si>
  <si>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</si>
  <si>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</si>
  <si>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</si>
  <si>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</si>
  <si>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</si>
  <si>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</si>
  <si>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</si>
  <si>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</si>
  <si>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</si>
  <si>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</si>
  <si>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</si>
  <si>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</si>
  <si>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</si>
  <si>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</si>
  <si>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</si>
  <si>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</si>
  <si>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</si>
  <si>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</si>
  <si>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</si>
  <si>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</si>
  <si>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</si>
  <si>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</si>
  <si>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</si>
  <si>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</si>
  <si>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</si>
  <si>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</si>
  <si>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</si>
  <si>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</si>
  <si>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</si>
  <si>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</si>
  <si>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</si>
  <si>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</si>
  <si>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</si>
  <si>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</si>
  <si>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</si>
  <si>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</si>
  <si>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</si>
  <si>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</si>
  <si>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</si>
  <si>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</si>
  <si>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</si>
  <si>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</si>
  <si>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</si>
  <si>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</si>
  <si>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</si>
  <si>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</si>
  <si>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</si>
  <si>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</si>
  <si>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</si>
  <si>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</si>
  <si>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</si>
  <si>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</si>
  <si>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</si>
  <si>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</si>
  <si>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</si>
  <si>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</si>
  <si>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</si>
  <si>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</si>
  <si>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</si>
  <si>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</si>
  <si>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</si>
  <si>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</si>
  <si>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</si>
  <si>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</si>
  <si>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</si>
  <si>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</si>
  <si>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</si>
  <si>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</si>
  <si>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</si>
  <si>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</si>
  <si>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</si>
  <si>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</si>
  <si>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</si>
  <si>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</si>
  <si>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</si>
  <si>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</si>
  <si>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</si>
  <si>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</si>
  <si>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</si>
  <si>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</si>
  <si>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</si>
  <si>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</si>
  <si>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</si>
  <si>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</si>
  <si>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</si>
  <si>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</si>
  <si>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</si>
  <si>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</si>
  <si>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</si>
  <si>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</si>
  <si>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</si>
  <si>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</si>
  <si>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</si>
  <si>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</si>
  <si>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</si>
  <si>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</si>
  <si>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</si>
  <si>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</si>
  <si>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</si>
  <si>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</si>
  <si>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</si>
  <si>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</si>
  <si>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</si>
  <si>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</si>
  <si>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</si>
  <si>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</si>
  <si>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</si>
  <si>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</si>
  <si>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</si>
  <si>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</si>
  <si>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</si>
  <si>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</si>
  <si>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</si>
  <si>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</si>
  <si>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</si>
  <si>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</si>
  <si>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</si>
  <si>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</si>
  <si>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</si>
  <si>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</si>
  <si>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</si>
  <si>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</si>
  <si>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</si>
  <si>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</si>
  <si>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</si>
  <si>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</si>
  <si>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</si>
  <si>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</si>
  <si>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</si>
  <si>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</si>
  <si>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</si>
  <si>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</si>
  <si>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</si>
  <si>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</si>
  <si>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</si>
  <si>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</si>
  <si>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</si>
  <si>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</si>
  <si>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</si>
  <si>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</si>
  <si>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</si>
  <si>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</si>
  <si>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</si>
  <si>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</si>
  <si>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</si>
  <si>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</si>
  <si>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</si>
  <si>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</si>
  <si>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</si>
  <si>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</si>
  <si>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</si>
  <si>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</si>
  <si>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</si>
  <si>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</si>
  <si>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</si>
  <si>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</si>
  <si>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</si>
  <si>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</si>
  <si>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</si>
  <si>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</si>
  <si>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</si>
  <si>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</si>
  <si>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</si>
  <si>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</si>
  <si>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</si>
  <si>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</si>
  <si>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</si>
  <si>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</si>
  <si>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</si>
  <si>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</si>
  <si>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</si>
  <si>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</si>
  <si>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</si>
  <si>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</si>
  <si>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</si>
  <si>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</si>
  <si>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</si>
  <si>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</si>
  <si>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</si>
  <si>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</si>
  <si>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</si>
  <si>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</si>
  <si>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</si>
  <si>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</si>
  <si>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</si>
  <si>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</si>
  <si>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</si>
  <si>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</si>
  <si>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</si>
  <si>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</si>
  <si>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</si>
  <si>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</si>
  <si>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</si>
  <si>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</si>
  <si>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</si>
  <si>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</si>
  <si>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</si>
  <si>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</si>
  <si>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</si>
  <si>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</si>
  <si>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</si>
  <si>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</si>
  <si>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</si>
  <si>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</si>
  <si>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</si>
  <si>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</si>
  <si>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</si>
  <si>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</si>
  <si>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</si>
  <si>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</si>
  <si>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</si>
  <si>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</si>
  <si>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</si>
  <si>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</si>
  <si>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</si>
  <si>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</si>
  <si>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</si>
  <si>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</si>
  <si>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</si>
  <si>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</si>
  <si>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</si>
  <si>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</si>
  <si>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</si>
  <si>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</si>
  <si>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</si>
  <si>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</si>
  <si>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</si>
  <si>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</si>
  <si>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</si>
  <si>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</si>
  <si>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</si>
  <si>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</si>
  <si>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</si>
  <si>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</si>
  <si>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</si>
  <si>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</si>
  <si>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</si>
  <si>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</si>
  <si>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</si>
  <si>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</si>
  <si>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</si>
  <si>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</si>
  <si>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</si>
  <si>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</si>
  <si>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</si>
  <si>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</si>
  <si>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</si>
  <si>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</si>
  <si>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</si>
  <si>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</si>
  <si>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</si>
  <si>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</si>
  <si>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</si>
  <si>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</si>
  <si>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</si>
  <si>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</si>
  <si>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</si>
  <si>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</si>
  <si>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</si>
  <si>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</si>
  <si>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</si>
  <si>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</si>
  <si>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</si>
  <si>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</si>
  <si>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</si>
  <si>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</si>
  <si>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</si>
  <si>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</si>
  <si>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</si>
  <si>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</si>
  <si>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</si>
  <si>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</si>
  <si>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</si>
  <si>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</si>
  <si>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</si>
  <si>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</si>
  <si>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</si>
  <si>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</si>
  <si>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</si>
  <si>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</si>
  <si>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</si>
  <si>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</si>
  <si>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</si>
  <si>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</si>
  <si>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</si>
  <si>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</si>
  <si>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</si>
  <si>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</si>
  <si>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</si>
  <si>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</si>
  <si>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</si>
  <si>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</si>
  <si>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</si>
  <si>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</si>
  <si>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</si>
  <si>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</si>
  <si>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</si>
  <si>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</si>
  <si>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</si>
  <si>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</si>
  <si>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</si>
  <si>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</si>
  <si>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</si>
  <si>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</si>
  <si>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</si>
  <si>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</si>
  <si>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</si>
  <si>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</si>
  <si>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</si>
  <si>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</si>
  <si>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</si>
  <si>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</si>
  <si>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</si>
  <si>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</si>
  <si>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</si>
  <si>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</si>
  <si>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</si>
  <si>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</si>
  <si>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</si>
  <si>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</si>
  <si>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</si>
  <si>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</si>
  <si>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</si>
  <si>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</si>
  <si>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</si>
  <si>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</si>
  <si>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</si>
  <si>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</si>
  <si>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</si>
  <si>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</si>
  <si>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</si>
  <si>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</si>
  <si>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</si>
  <si>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</si>
  <si>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</si>
  <si>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</si>
  <si>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</si>
  <si>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</si>
  <si>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</si>
  <si>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</si>
  <si>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</si>
  <si>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</si>
  <si>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</si>
  <si>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</si>
  <si>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</si>
  <si>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</si>
  <si>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</si>
  <si>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</si>
  <si>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</si>
  <si>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</si>
  <si>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</si>
  <si>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</si>
  <si>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</si>
  <si>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</si>
  <si>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</si>
  <si>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</si>
  <si>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</si>
  <si>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</si>
  <si>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</si>
  <si>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</si>
  <si>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</si>
  <si>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</si>
  <si>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</si>
  <si>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</si>
  <si>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</si>
  <si>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</si>
  <si>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</si>
  <si>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</si>
  <si>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</si>
  <si>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</si>
  <si>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</si>
  <si>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</si>
  <si>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</si>
  <si>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</si>
  <si>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</si>
  <si>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</si>
  <si>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</si>
  <si>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</si>
  <si>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</si>
  <si>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</si>
  <si>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</si>
  <si>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</si>
  <si>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</si>
  <si>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</si>
  <si>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</si>
  <si>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</si>
  <si>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</si>
  <si>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</si>
  <si>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</si>
  <si>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</si>
  <si>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</si>
  <si>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</si>
  <si>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</si>
  <si>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</si>
  <si>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</si>
  <si>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</si>
  <si>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</si>
  <si>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</si>
  <si>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</si>
  <si>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</si>
  <si>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</si>
  <si>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</si>
  <si>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</si>
  <si>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</si>
  <si>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</si>
  <si>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</si>
  <si>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</si>
  <si>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</si>
  <si>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</si>
  <si>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</si>
  <si>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</si>
  <si>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</si>
  <si>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</si>
  <si>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</si>
  <si>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</si>
  <si>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</si>
  <si>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</si>
  <si>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</si>
  <si>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</si>
  <si>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</si>
  <si>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</si>
  <si>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</si>
  <si>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</si>
  <si>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</si>
  <si>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</si>
  <si>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</si>
  <si>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</si>
  <si>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</si>
  <si>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</si>
  <si>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</si>
  <si>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</si>
  <si>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</si>
  <si>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</si>
  <si>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</si>
  <si>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</si>
  <si>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</si>
  <si>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</si>
  <si>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</si>
  <si>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</si>
  <si>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</si>
  <si>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</si>
  <si>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</si>
  <si>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</si>
  <si>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</si>
  <si>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</si>
  <si>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</si>
  <si>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</si>
  <si>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</si>
  <si>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</si>
  <si>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</si>
  <si>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</si>
  <si>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</si>
  <si>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</si>
  <si>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</si>
  <si>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</si>
  <si>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</si>
  <si>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</si>
  <si>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</si>
  <si>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</si>
  <si>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</si>
  <si>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</si>
  <si>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</si>
  <si>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</si>
  <si>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</si>
  <si>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</si>
  <si>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</si>
  <si>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</si>
  <si>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</si>
  <si>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</si>
  <si>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</si>
  <si>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</si>
  <si>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</si>
  <si>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</si>
  <si>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</si>
  <si>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</si>
  <si>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</si>
  <si>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</si>
  <si>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</si>
  <si>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</si>
  <si>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</si>
  <si>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</si>
  <si>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</si>
  <si>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</si>
  <si>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</si>
  <si>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</si>
  <si>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</si>
  <si>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</si>
  <si>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</si>
  <si>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</si>
  <si>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</si>
  <si>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</si>
  <si>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</si>
  <si>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</si>
  <si>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</si>
  <si>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</si>
  <si>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</si>
  <si>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</si>
  <si>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</si>
  <si>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</si>
  <si>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</si>
  <si>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</si>
  <si>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</si>
  <si>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</si>
  <si>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</si>
  <si>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</si>
  <si>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</si>
  <si>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</si>
  <si>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</si>
  <si>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</si>
  <si>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</si>
  <si>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</si>
  <si>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</si>
  <si>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</si>
  <si>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</si>
  <si>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</si>
  <si>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</si>
  <si>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</si>
  <si>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</si>
  <si>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</si>
  <si>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</si>
  <si>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</si>
  <si>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</si>
  <si>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</si>
  <si>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</si>
  <si>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</si>
  <si>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</si>
  <si>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</si>
  <si>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</si>
  <si>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</si>
  <si>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</si>
  <si>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</si>
  <si>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</si>
  <si>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</si>
  <si>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</si>
  <si>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</si>
  <si>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</si>
  <si>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</si>
  <si>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</si>
  <si>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</si>
  <si>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</si>
  <si>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</si>
  <si>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</si>
  <si>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</si>
  <si>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</si>
  <si>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</si>
  <si>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</si>
  <si>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</si>
  <si>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</si>
  <si>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</si>
  <si>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</si>
  <si>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</si>
  <si>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</si>
  <si>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</si>
  <si>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</si>
  <si>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</si>
  <si>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</si>
  <si>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</si>
  <si>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</si>
  <si>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</si>
  <si>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</si>
  <si>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</si>
  <si>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</si>
  <si>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</si>
  <si>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</si>
  <si>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</si>
  <si>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</si>
  <si>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</si>
  <si>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</si>
  <si>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</si>
  <si>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</si>
  <si>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</si>
  <si>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</si>
  <si>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</si>
  <si>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</si>
  <si>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</si>
  <si>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</si>
  <si>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</si>
  <si>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</si>
  <si>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</si>
  <si>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</si>
  <si>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</si>
  <si>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</si>
  <si>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</si>
  <si>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</si>
  <si>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</si>
  <si>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</si>
  <si>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</si>
  <si>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</si>
  <si>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</si>
  <si>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</si>
  <si>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</si>
  <si>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</si>
  <si>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</si>
  <si>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</si>
  <si>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</si>
  <si>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</si>
  <si>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</si>
  <si>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</si>
  <si>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</si>
  <si>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</si>
  <si>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</si>
  <si>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</si>
  <si>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</si>
  <si>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</si>
  <si>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</si>
  <si>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</si>
  <si>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</si>
  <si>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</si>
  <si>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</si>
  <si>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</si>
  <si>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</si>
  <si>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</si>
  <si>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</si>
  <si>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</si>
  <si>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</si>
  <si>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</si>
  <si>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</si>
  <si>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</si>
  <si>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</si>
  <si>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</si>
  <si>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</si>
  <si>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</si>
  <si>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</si>
  <si>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</si>
  <si>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</si>
  <si>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</si>
  <si>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</si>
  <si>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</si>
  <si>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</si>
  <si>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</si>
  <si>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</si>
  <si>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</si>
  <si>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</si>
  <si>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</si>
  <si>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</si>
  <si>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</si>
  <si>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</si>
  <si>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</si>
  <si>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</si>
  <si>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</si>
  <si>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</si>
  <si>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</si>
  <si>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</si>
  <si>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</si>
  <si>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</si>
  <si>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</si>
  <si>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</si>
  <si>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</si>
  <si>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</si>
  <si>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</si>
  <si>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</si>
  <si>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</si>
  <si>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</si>
  <si>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</si>
  <si>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</si>
  <si>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</si>
  <si>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</si>
  <si>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</si>
  <si>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</si>
  <si>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</si>
  <si>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</si>
  <si>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</si>
  <si>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</si>
  <si>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</si>
  <si>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</si>
  <si>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</si>
  <si>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</si>
  <si>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</si>
  <si>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</si>
  <si>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</si>
  <si>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</si>
  <si>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</si>
  <si>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</si>
  <si>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</si>
  <si>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</si>
  <si>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</si>
  <si>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</si>
  <si>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</si>
  <si>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</si>
  <si>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</si>
  <si>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</si>
  <si>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</si>
  <si>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</si>
  <si>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</si>
  <si>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</si>
  <si>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</si>
  <si>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</si>
  <si>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</si>
  <si>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</si>
  <si>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</si>
  <si>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</si>
  <si>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</si>
  <si>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</si>
  <si>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</si>
  <si>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</si>
  <si>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</si>
  <si>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</si>
  <si>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</si>
  <si>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</si>
  <si>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</si>
  <si>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</si>
  <si>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</si>
  <si>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</si>
  <si>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</si>
  <si>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</si>
  <si>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</si>
  <si>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</si>
  <si>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</si>
  <si>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</si>
  <si>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</si>
  <si>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</si>
  <si>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</si>
  <si>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</si>
  <si>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</si>
  <si>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</si>
  <si>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</si>
  <si>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</si>
  <si>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</si>
  <si>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</si>
  <si>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</si>
  <si>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</si>
  <si>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</si>
  <si>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</si>
  <si>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</si>
  <si>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</si>
  <si>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</si>
  <si>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</si>
  <si>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</si>
  <si>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</si>
  <si>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</si>
  <si>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</si>
  <si>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</si>
  <si>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</si>
  <si>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</si>
  <si>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</si>
  <si>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</si>
  <si>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</si>
  <si>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</si>
  <si>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</si>
  <si>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</si>
  <si>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</si>
  <si>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</si>
  <si>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</si>
  <si>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</si>
  <si>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</si>
  <si>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</si>
  <si>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</si>
  <si>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</si>
  <si>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</si>
  <si>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</si>
  <si>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</si>
  <si>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</si>
  <si>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</si>
  <si>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</si>
  <si>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</si>
  <si>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</si>
  <si>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</si>
  <si>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</si>
  <si>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</si>
  <si>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</si>
  <si>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</si>
  <si>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</si>
  <si>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</si>
  <si>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</si>
  <si>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</si>
  <si>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</si>
  <si>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</si>
  <si>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</si>
  <si>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</si>
  <si>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</si>
  <si>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</si>
  <si>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</si>
  <si>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</si>
  <si>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</si>
  <si>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</si>
  <si>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</si>
  <si>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</si>
  <si>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</si>
  <si>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</si>
  <si>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</si>
  <si>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</si>
  <si>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</si>
  <si>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</si>
  <si>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</si>
  <si>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</si>
  <si>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</si>
  <si>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</si>
  <si>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</si>
  <si>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</si>
  <si>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</si>
  <si>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</si>
  <si>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</si>
  <si>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</si>
  <si>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</si>
  <si>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</si>
  <si>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</si>
  <si>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</si>
  <si>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</si>
  <si>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</si>
  <si>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</si>
  <si>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</si>
  <si>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</si>
  <si>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</si>
  <si>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</si>
  <si>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</si>
  <si>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</si>
  <si>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</si>
  <si>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</si>
  <si>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</si>
  <si>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</si>
  <si>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</si>
  <si>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</si>
  <si>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</si>
  <si>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</si>
  <si>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</si>
  <si>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</si>
  <si>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</si>
  <si>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</si>
  <si>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</si>
  <si>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</si>
  <si>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</si>
  <si>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</si>
  <si>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</si>
  <si>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</si>
  <si>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</si>
  <si>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</si>
  <si>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</si>
  <si>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</si>
  <si>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</si>
  <si>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</si>
  <si>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</si>
  <si>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</si>
  <si>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</si>
  <si>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</si>
  <si>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</si>
  <si>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</si>
  <si>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</si>
  <si>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</si>
  <si>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</si>
  <si>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</si>
  <si>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</si>
  <si>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</si>
  <si>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</si>
  <si>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</si>
  <si>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</si>
  <si>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</si>
  <si>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</si>
  <si>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</si>
  <si>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</si>
  <si>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</si>
  <si>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</si>
  <si>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</si>
  <si>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</si>
  <si>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</si>
  <si>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</si>
  <si>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</si>
  <si>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</si>
  <si>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</si>
  <si>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</si>
  <si>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</si>
  <si>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</si>
  <si>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</si>
  <si>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</si>
  <si>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</si>
  <si>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</si>
  <si>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</si>
  <si>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</si>
  <si>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</si>
  <si>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</si>
  <si>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</si>
  <si>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</si>
  <si>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</si>
  <si>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</si>
  <si>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</si>
  <si>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</si>
  <si>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</si>
  <si>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</si>
  <si>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</si>
  <si>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</si>
  <si>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</si>
  <si>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</si>
  <si>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</si>
  <si>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</si>
  <si>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</si>
  <si>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</si>
  <si>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</si>
  <si>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</si>
  <si>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</si>
  <si>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</si>
  <si>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</si>
  <si>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</si>
  <si>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</si>
  <si>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</si>
  <si>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</si>
  <si>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</si>
  <si>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</si>
  <si>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</si>
  <si>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</si>
  <si>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</si>
  <si>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</si>
  <si>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</si>
  <si>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</si>
  <si>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</si>
  <si>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</si>
  <si>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</si>
  <si>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</si>
  <si>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</si>
  <si>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</si>
  <si>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</si>
  <si>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</si>
  <si>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</si>
  <si>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</si>
  <si>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</si>
  <si>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</si>
  <si>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</si>
  <si>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</si>
  <si>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</si>
  <si>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</si>
  <si>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</si>
  <si>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</si>
  <si>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</si>
  <si>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</si>
  <si>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</si>
  <si>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</si>
  <si>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</si>
  <si>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</si>
  <si>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</si>
  <si>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</si>
  <si>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</si>
  <si>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</si>
  <si>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</si>
  <si>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</si>
  <si>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</si>
  <si>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</si>
  <si>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</si>
  <si>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</si>
  <si>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</si>
  <si>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</si>
  <si>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</si>
  <si>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</si>
  <si>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</si>
  <si>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</si>
  <si>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</si>
  <si>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</si>
  <si>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</si>
  <si>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</si>
  <si>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</si>
  <si>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</si>
  <si>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</si>
  <si>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</si>
  <si>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</si>
  <si>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</si>
  <si>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</si>
  <si>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</si>
  <si>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</si>
  <si>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</si>
  <si>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</si>
  <si>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</si>
  <si>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</si>
  <si>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</si>
  <si>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</si>
  <si>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</si>
  <si>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</si>
  <si>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</si>
  <si>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</si>
  <si>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</si>
  <si>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</si>
  <si>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</si>
  <si>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</si>
  <si>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</si>
  <si>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</si>
  <si>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</si>
  <si>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</si>
  <si>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</si>
  <si>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</si>
  <si>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</si>
  <si>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</si>
  <si>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</si>
  <si>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</si>
  <si>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</si>
  <si>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</si>
  <si>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</si>
  <si>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</si>
  <si>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</si>
  <si>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</si>
  <si>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</si>
  <si>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</si>
  <si>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</si>
  <si>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</si>
  <si>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</si>
  <si>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</si>
  <si>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</si>
  <si>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</si>
  <si>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</si>
  <si>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</si>
  <si>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</si>
  <si>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</si>
  <si>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</si>
  <si>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</si>
  <si>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</si>
  <si>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</si>
  <si>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</si>
  <si>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</si>
  <si>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</si>
  <si>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</si>
  <si>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</si>
  <si>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</si>
  <si>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</si>
  <si>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</si>
  <si>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</si>
  <si>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</si>
  <si>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</si>
  <si>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</si>
  <si>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</si>
  <si>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</si>
  <si>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</si>
  <si>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</si>
  <si>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</si>
  <si>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</si>
  <si>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</si>
  <si>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</si>
  <si>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</si>
  <si>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</si>
  <si>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</si>
  <si>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</si>
  <si>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</si>
  <si>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</si>
  <si>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</si>
  <si>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</si>
  <si>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</si>
  <si>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</si>
  <si>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</si>
  <si>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</si>
  <si>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</si>
  <si>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</si>
  <si>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</si>
  <si>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</si>
  <si>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</si>
  <si>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</si>
  <si>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</si>
  <si>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</si>
  <si>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</si>
  <si>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</si>
  <si>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</si>
  <si>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</si>
  <si>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</si>
  <si>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</si>
  <si>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</si>
  <si>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</si>
  <si>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</si>
  <si>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</si>
  <si>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</si>
  <si>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</si>
  <si>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</si>
  <si>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</si>
  <si>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</si>
  <si>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</si>
  <si>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</si>
  <si>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</si>
  <si>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</si>
  <si>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</si>
  <si>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</si>
  <si>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</si>
  <si>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</si>
  <si>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</si>
  <si>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</si>
  <si>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</si>
  <si>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</si>
  <si>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</si>
  <si>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</si>
  <si>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</si>
  <si>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</si>
  <si>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</si>
  <si>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</si>
  <si>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</si>
  <si>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</si>
  <si>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</si>
  <si>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</si>
  <si>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</si>
  <si>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</si>
  <si>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</si>
  <si>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</si>
  <si>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</si>
  <si>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</si>
  <si>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</si>
  <si>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</si>
  <si>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</si>
  <si>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</si>
  <si>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</si>
  <si>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</si>
  <si>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</si>
  <si>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</si>
  <si>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</si>
  <si>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</si>
  <si>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</si>
  <si>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</si>
  <si>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</si>
  <si>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</si>
  <si>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</si>
  <si>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</si>
  <si>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</si>
  <si>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</si>
  <si>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</si>
  <si>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</si>
  <si>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</si>
  <si>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</si>
  <si>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</si>
  <si>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</si>
  <si>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</si>
  <si>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</si>
  <si>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</si>
  <si>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</si>
  <si>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</si>
  <si>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</si>
  <si>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</si>
  <si>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</si>
  <si>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</si>
  <si>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</si>
  <si>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</si>
  <si>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</si>
  <si>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</si>
  <si>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</si>
  <si>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</si>
  <si>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</si>
  <si>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</si>
  <si>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</si>
  <si>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</si>
  <si>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</si>
  <si>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</si>
  <si>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</si>
  <si>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</si>
  <si>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</si>
  <si>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</si>
  <si>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</si>
  <si>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</si>
  <si>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</si>
  <si>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</si>
  <si>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</si>
  <si>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</si>
  <si>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</si>
  <si>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</si>
  <si>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</si>
  <si>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</si>
  <si>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</si>
  <si>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</si>
  <si>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</si>
  <si>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</si>
  <si>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</si>
  <si>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</si>
  <si>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</si>
  <si>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</si>
  <si>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</si>
  <si>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</si>
  <si>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</si>
  <si>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</si>
  <si>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</si>
  <si>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</si>
  <si>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</si>
  <si>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</si>
  <si>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</si>
  <si>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</si>
  <si>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</si>
  <si>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</si>
  <si>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</si>
  <si>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</si>
  <si>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</si>
  <si>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</si>
  <si>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</si>
  <si>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</si>
  <si>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</si>
  <si>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</si>
  <si>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</si>
  <si>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</si>
  <si>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</si>
  <si>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</si>
  <si>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</si>
  <si>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</si>
  <si>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</si>
  <si>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</si>
  <si>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</si>
  <si>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</si>
  <si>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</si>
  <si>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</si>
  <si>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</si>
  <si>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</si>
  <si>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</si>
  <si>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</si>
  <si>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</si>
  <si>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</si>
  <si>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</si>
  <si>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</si>
  <si>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</si>
  <si>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</si>
  <si>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</si>
  <si>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</si>
  <si>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</si>
  <si>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</si>
  <si>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</si>
  <si>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</si>
  <si>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</si>
  <si>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</si>
  <si>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</si>
  <si>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</si>
  <si>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</si>
  <si>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</si>
  <si>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</si>
  <si>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</si>
  <si>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</si>
  <si>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</si>
  <si>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</si>
  <si>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</si>
  <si>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</si>
  <si>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</si>
  <si>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</si>
  <si>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</si>
  <si>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</si>
  <si>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</si>
  <si>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</si>
  <si>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</si>
  <si>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</si>
  <si>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</si>
  <si>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</si>
  <si>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</si>
  <si>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</si>
  <si>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</si>
  <si>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</si>
  <si>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</si>
  <si>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</si>
  <si>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</si>
  <si>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</si>
  <si>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</si>
  <si>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</si>
  <si>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</si>
  <si>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</si>
  <si>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</si>
  <si>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</si>
  <si>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</si>
  <si>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</si>
  <si>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</si>
  <si>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</si>
  <si>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</si>
  <si>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</si>
  <si>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</si>
  <si>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</si>
  <si>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</si>
  <si>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</si>
  <si>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</si>
  <si>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</si>
  <si>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</si>
  <si>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</si>
  <si>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</si>
  <si>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</si>
  <si>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</si>
  <si>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</si>
  <si>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</si>
  <si>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</si>
  <si>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</si>
  <si>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</si>
  <si>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</si>
  <si>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</si>
  <si>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</si>
  <si>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</si>
  <si>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</si>
  <si>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</si>
  <si>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</si>
  <si>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</si>
  <si>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</si>
  <si>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</si>
  <si>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</si>
  <si>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</si>
  <si>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</si>
  <si>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</si>
  <si>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</si>
  <si>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</si>
  <si>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</si>
  <si>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</si>
  <si>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</si>
  <si>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</si>
  <si>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</si>
  <si>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</si>
  <si>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</si>
  <si>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</si>
  <si>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</si>
  <si>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</si>
  <si>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</si>
  <si>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</si>
  <si>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</si>
  <si>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</si>
  <si>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</si>
  <si>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</si>
  <si>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</si>
  <si>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</si>
  <si>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</si>
  <si>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</si>
  <si>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</si>
  <si>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</si>
  <si>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</si>
  <si>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</si>
  <si>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</si>
  <si>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</si>
  <si>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</si>
  <si>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</si>
  <si>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</si>
  <si>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</si>
  <si>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</si>
  <si>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</si>
  <si>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</si>
  <si>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</si>
  <si>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</si>
  <si>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</si>
  <si>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</si>
  <si>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</si>
  <si>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</si>
  <si>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</si>
  <si>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</si>
  <si>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</si>
  <si>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</si>
  <si>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</si>
  <si>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</si>
  <si>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</si>
  <si>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</si>
  <si>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</si>
  <si>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</si>
  <si>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</si>
  <si>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</si>
  <si>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</si>
  <si>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</si>
  <si>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</si>
  <si>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</si>
  <si>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</si>
  <si>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</si>
  <si>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</si>
  <si>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</si>
  <si>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</si>
  <si>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</si>
  <si>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</si>
  <si>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</si>
  <si>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</si>
  <si>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</si>
  <si>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</si>
  <si>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</si>
  <si>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</si>
  <si>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</si>
  <si>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</si>
  <si>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</si>
  <si>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</si>
  <si>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</si>
  <si>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</si>
  <si>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</si>
  <si>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</si>
  <si>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</si>
  <si>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</si>
  <si>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</si>
  <si>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</si>
  <si>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</si>
  <si>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</si>
  <si>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</si>
  <si>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</si>
  <si>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</si>
  <si>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</si>
  <si>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</si>
  <si>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</si>
  <si>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</si>
  <si>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</si>
  <si>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</si>
  <si>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</si>
  <si>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</si>
  <si>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</si>
  <si>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</si>
  <si>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</si>
  <si>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</si>
  <si>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</si>
  <si>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</si>
  <si>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</si>
  <si>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</si>
  <si>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</si>
  <si>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</si>
  <si>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</si>
  <si>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</si>
  <si>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</si>
  <si>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</si>
  <si>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</si>
  <si>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</si>
  <si>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</si>
  <si>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</si>
  <si>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</si>
  <si>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</si>
  <si>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</si>
  <si>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</si>
  <si>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</si>
  <si>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</si>
  <si>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</si>
  <si>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</si>
  <si>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</si>
  <si>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</si>
  <si>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</si>
  <si>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</si>
  <si>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</si>
  <si>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</si>
  <si>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</si>
  <si>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</si>
  <si>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</si>
  <si>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</si>
  <si>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</si>
  <si>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</si>
  <si>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</si>
  <si>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</si>
  <si>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</si>
  <si>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</si>
  <si>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</si>
  <si>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</si>
  <si>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</si>
  <si>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</si>
  <si>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</si>
  <si>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</si>
  <si>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</si>
  <si>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</si>
  <si>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</si>
  <si>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</si>
  <si>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</si>
  <si>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</si>
  <si>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</si>
  <si>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</si>
  <si>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</si>
  <si>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</si>
  <si>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</si>
  <si>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</si>
  <si>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</si>
  <si>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</si>
  <si>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</si>
  <si>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</si>
  <si>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</si>
  <si>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</si>
  <si>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</si>
  <si>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</si>
  <si>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</si>
  <si>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</si>
  <si>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</si>
  <si>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</si>
  <si>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</si>
  <si>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</si>
  <si>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</si>
  <si>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</si>
  <si>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</si>
  <si>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</si>
  <si>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</si>
  <si>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</si>
  <si>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</si>
  <si>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</si>
  <si>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</si>
  <si>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</si>
  <si>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</si>
  <si>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</si>
  <si>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</si>
  <si>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</si>
  <si>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</si>
  <si>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</si>
  <si>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</si>
  <si>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</si>
  <si>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</si>
  <si>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</si>
  <si>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</si>
  <si>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</si>
  <si>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</si>
  <si>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</si>
  <si>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</si>
  <si>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</si>
  <si>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</si>
  <si>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</si>
  <si>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</si>
  <si>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</si>
  <si>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</si>
  <si>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</si>
  <si>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</si>
  <si>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</si>
  <si>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</si>
  <si>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</si>
  <si>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</si>
  <si>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</si>
  <si>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</si>
  <si>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</si>
  <si>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</si>
  <si>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</si>
  <si>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</si>
  <si>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</si>
  <si>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</si>
  <si>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</si>
  <si>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</si>
  <si>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</si>
  <si>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</si>
  <si>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</si>
  <si>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</si>
  <si>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</si>
  <si>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</si>
  <si>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</si>
  <si>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</si>
  <si>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</si>
  <si>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</si>
  <si>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</si>
  <si>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</si>
  <si>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</si>
  <si>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</si>
  <si>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</si>
  <si>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</si>
  <si>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</si>
  <si>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</si>
  <si>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</si>
  <si>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</si>
  <si>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</si>
  <si>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</si>
  <si>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</si>
  <si>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</si>
  <si>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</si>
  <si>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</si>
  <si>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</si>
  <si>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</si>
  <si>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</si>
  <si>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</si>
  <si>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</si>
  <si>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</si>
  <si>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</si>
  <si>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</si>
  <si>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</si>
  <si>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</si>
  <si>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</si>
  <si>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</si>
  <si>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</si>
  <si>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</si>
  <si>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</si>
  <si>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</si>
  <si>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</si>
  <si>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</si>
  <si>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</si>
  <si>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</si>
  <si>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</si>
  <si>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</si>
  <si>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</si>
  <si>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</si>
  <si>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</si>
  <si>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</si>
  <si>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</si>
  <si>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</si>
  <si>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</si>
  <si>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</si>
  <si>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</si>
  <si>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</si>
  <si>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</si>
  <si>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</si>
  <si>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</si>
  <si>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</si>
  <si>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</si>
  <si>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</si>
  <si>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</si>
  <si>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</si>
  <si>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</si>
  <si>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</si>
  <si>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</si>
  <si>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</si>
  <si>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</si>
  <si>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</si>
  <si>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</si>
  <si>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</si>
  <si>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</si>
  <si>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</si>
  <si>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</si>
  <si>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</si>
  <si>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</si>
  <si>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</si>
  <si>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</si>
  <si>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</si>
  <si>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</si>
  <si>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</si>
  <si>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</si>
  <si>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</si>
  <si>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</si>
  <si>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</si>
  <si>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</si>
  <si>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</si>
  <si>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</si>
  <si>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</si>
  <si>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</si>
  <si>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</si>
  <si>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</si>
  <si>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</si>
  <si>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</si>
  <si>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</si>
  <si>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</si>
  <si>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</si>
  <si>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</si>
  <si>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</si>
  <si>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</si>
  <si>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</si>
  <si>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</si>
  <si>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</si>
  <si>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</si>
  <si>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</si>
  <si>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</si>
  <si>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</si>
  <si>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</si>
  <si>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</si>
  <si>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</si>
  <si>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</si>
  <si>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</si>
  <si>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</si>
  <si>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</si>
  <si>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</si>
  <si>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</si>
  <si>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</si>
  <si>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</si>
  <si>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</si>
  <si>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</si>
  <si>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</si>
  <si>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</si>
  <si>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</si>
  <si>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</si>
  <si>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</si>
  <si>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</si>
  <si>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</si>
  <si>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</si>
  <si>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</si>
  <si>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</si>
  <si>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</si>
  <si>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</si>
  <si>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</si>
  <si>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</si>
  <si>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</si>
  <si>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</si>
  <si>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</si>
  <si>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</si>
  <si>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</si>
  <si>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</si>
  <si>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</si>
  <si>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</si>
  <si>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</si>
  <si>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</si>
  <si>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</si>
  <si>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</si>
  <si>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</si>
  <si>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</si>
  <si>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</si>
  <si>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</si>
  <si>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</si>
  <si>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</si>
  <si>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</si>
  <si>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</si>
  <si>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</si>
  <si>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</si>
  <si>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</si>
  <si>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</si>
  <si>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</si>
  <si>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</si>
  <si>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</si>
  <si>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</si>
  <si>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</si>
  <si>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</si>
  <si>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</si>
  <si>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</si>
  <si>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</si>
  <si>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</si>
  <si>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</si>
  <si>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</si>
  <si>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</si>
  <si>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</si>
  <si>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</si>
  <si>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</si>
  <si>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</si>
  <si>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</si>
  <si>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</si>
  <si>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</si>
  <si>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</si>
  <si>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</si>
  <si>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</si>
  <si>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</si>
  <si>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</si>
  <si>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</si>
  <si>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</si>
  <si>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</si>
  <si>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</si>
  <si>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</si>
  <si>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</si>
  <si>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</si>
  <si>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</si>
  <si>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</si>
  <si>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</si>
  <si>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</si>
  <si>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</si>
  <si>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</si>
  <si>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</si>
  <si>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</si>
  <si>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</si>
  <si>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</si>
  <si>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</si>
  <si>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</si>
  <si>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</si>
  <si>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</si>
  <si>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</si>
  <si>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</si>
  <si>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</si>
  <si>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</si>
  <si>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</si>
  <si>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</si>
  <si>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</si>
  <si>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</si>
  <si>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</si>
  <si>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</si>
  <si>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</si>
  <si>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</si>
  <si>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</si>
  <si>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</si>
  <si>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</si>
  <si>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</si>
  <si>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</si>
  <si>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</si>
  <si>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</si>
  <si>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</si>
  <si>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</si>
  <si>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</si>
  <si>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</si>
  <si>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</si>
  <si>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</si>
  <si>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</si>
  <si>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</si>
  <si>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</si>
  <si>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</si>
  <si>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</si>
  <si>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</si>
  <si>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</si>
  <si>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</si>
  <si>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</si>
  <si>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</si>
  <si>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</si>
  <si>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</si>
  <si>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</si>
  <si>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</si>
  <si>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</si>
  <si>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</si>
  <si>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</si>
  <si>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</si>
  <si>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</si>
  <si>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</si>
  <si>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</si>
  <si>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</si>
  <si>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</si>
  <si>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</si>
  <si>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</si>
  <si>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</si>
  <si>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</si>
  <si>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</si>
  <si>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</si>
  <si>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</si>
  <si>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</si>
  <si>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</si>
  <si>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</si>
  <si>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</si>
  <si>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</si>
  <si>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</si>
  <si>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</si>
  <si>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</si>
  <si>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</si>
  <si>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</si>
  <si>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</si>
  <si>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</si>
  <si>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</si>
  <si>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</si>
  <si>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</si>
  <si>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</si>
  <si>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</si>
  <si>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</si>
  <si>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</si>
  <si>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</si>
  <si>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</si>
  <si>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</si>
  <si>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</si>
  <si>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</si>
  <si>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</si>
  <si>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</si>
  <si>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</si>
  <si>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</si>
  <si>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</si>
  <si>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</si>
  <si>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</si>
  <si>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</si>
  <si>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</si>
  <si>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</si>
  <si>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</si>
  <si>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</si>
  <si>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</si>
  <si>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</si>
  <si>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</si>
  <si>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</si>
  <si>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</si>
  <si>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</si>
  <si>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</si>
  <si>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</si>
  <si>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</si>
  <si>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</si>
  <si>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</si>
  <si>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</si>
  <si>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</si>
  <si>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</si>
  <si>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</si>
  <si>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</si>
  <si>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</si>
  <si>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</si>
  <si>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</si>
  <si>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</si>
  <si>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</si>
  <si>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</si>
  <si>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</si>
  <si>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</si>
  <si>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</si>
  <si>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</si>
  <si>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</si>
  <si>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</si>
  <si>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</si>
  <si>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</si>
  <si>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</si>
  <si>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</si>
  <si>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</si>
  <si>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</si>
  <si>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</si>
  <si>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</si>
  <si>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</si>
  <si>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</si>
  <si>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</si>
  <si>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</si>
  <si>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</si>
  <si>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</si>
  <si>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</si>
  <si>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</si>
  <si>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</si>
  <si>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</si>
  <si>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</si>
  <si>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</si>
  <si>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</si>
  <si>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</si>
  <si>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</si>
  <si>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</si>
  <si>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</si>
  <si>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</si>
  <si>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</si>
  <si>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</si>
  <si>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</si>
  <si>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</si>
  <si>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</si>
  <si>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</si>
  <si>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</si>
  <si>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</si>
  <si>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</si>
  <si>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</si>
  <si>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</si>
  <si>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</si>
  <si>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</si>
  <si>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</si>
  <si>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</si>
  <si>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</si>
  <si>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</si>
  <si>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</si>
  <si>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</si>
  <si>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</si>
  <si>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</si>
  <si>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</si>
  <si>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</si>
  <si>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</si>
  <si>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</si>
  <si>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</si>
  <si>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</si>
  <si>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</si>
  <si>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</si>
  <si>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</si>
  <si>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</si>
  <si>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</si>
  <si>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</si>
  <si>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</si>
  <si>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</si>
  <si>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</si>
  <si>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</si>
  <si>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</si>
  <si>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</si>
  <si>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</si>
  <si>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</si>
  <si>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</si>
  <si>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</si>
  <si>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</si>
  <si>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</si>
  <si>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</si>
  <si>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</si>
  <si>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</si>
  <si>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</si>
  <si>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</si>
  <si>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</si>
  <si>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</si>
  <si>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</si>
  <si>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</si>
  <si>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</si>
  <si>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</si>
  <si>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</si>
  <si>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</si>
  <si>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</si>
  <si>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</si>
  <si>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</si>
  <si>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</si>
  <si>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</si>
  <si>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</si>
  <si>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</si>
  <si>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</si>
  <si>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</si>
  <si>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</si>
  <si>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</si>
  <si>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</si>
  <si>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</si>
  <si>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</si>
  <si>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</si>
  <si>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</si>
  <si>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</si>
  <si>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</si>
  <si>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</si>
  <si>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</si>
  <si>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</si>
  <si>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</si>
  <si>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</si>
  <si>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</si>
  <si>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</si>
  <si>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</si>
  <si>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</si>
  <si>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</si>
  <si>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</si>
  <si>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</si>
  <si>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</si>
  <si>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</si>
  <si>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</si>
  <si>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</si>
  <si>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</si>
  <si>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</si>
  <si>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</si>
  <si>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</si>
  <si>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</si>
  <si>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</si>
  <si>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</si>
  <si>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</si>
  <si>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</si>
  <si>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</si>
  <si>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</si>
  <si>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</si>
  <si>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</si>
  <si>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</si>
  <si>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</si>
  <si>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</si>
  <si>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</si>
  <si>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</si>
  <si>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</si>
  <si>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</si>
  <si>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</si>
  <si>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</si>
  <si>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</si>
  <si>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</si>
  <si>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</si>
  <si>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</si>
  <si>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</si>
  <si>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</si>
  <si>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</si>
  <si>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</si>
  <si>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</si>
  <si>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</si>
  <si>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</si>
  <si>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</si>
  <si>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</si>
  <si>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</si>
  <si>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</si>
  <si>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</si>
  <si>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</si>
  <si>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</si>
  <si>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</si>
  <si>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</si>
  <si>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</si>
  <si>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</si>
  <si>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</si>
  <si>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</si>
  <si>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</si>
  <si>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</si>
  <si>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</si>
  <si>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</si>
  <si>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</si>
  <si>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</si>
  <si>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</si>
  <si>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</si>
  <si>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</si>
  <si>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</si>
  <si>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</si>
  <si>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</si>
  <si>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</si>
  <si>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</si>
  <si>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</si>
  <si>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</si>
  <si>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</si>
  <si>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</si>
  <si>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</si>
  <si>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</si>
  <si>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</si>
  <si>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</si>
  <si>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</si>
  <si>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</si>
  <si>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</si>
  <si>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</si>
  <si>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</si>
  <si>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</si>
  <si>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</si>
  <si>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</si>
  <si>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</si>
  <si>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</si>
  <si>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</si>
  <si>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</si>
  <si>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</si>
  <si>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</si>
  <si>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</si>
  <si>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</si>
  <si>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</si>
  <si>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</si>
  <si>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</si>
  <si>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</si>
  <si>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</si>
  <si>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</si>
  <si>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</si>
  <si>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</si>
  <si>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</si>
  <si>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</si>
  <si>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</si>
  <si>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</si>
  <si>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</si>
  <si>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</si>
  <si>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</si>
  <si>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</si>
  <si>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</si>
  <si>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</si>
  <si>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</si>
  <si>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</si>
  <si>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</si>
  <si>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</si>
  <si>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</si>
  <si>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</si>
  <si>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</si>
  <si>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</si>
  <si>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</si>
  <si>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</si>
  <si>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</si>
  <si>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</si>
  <si>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</si>
  <si>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</si>
  <si>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</si>
  <si>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</si>
  <si>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</si>
  <si>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</si>
  <si>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</si>
  <si>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</si>
  <si>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</si>
  <si>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</si>
  <si>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</si>
  <si>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</si>
  <si>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</si>
  <si>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</si>
  <si>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</si>
  <si>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</si>
  <si>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</si>
  <si>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</si>
  <si>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</si>
  <si>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</si>
  <si>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</si>
  <si>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</si>
  <si>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</si>
  <si>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</si>
  <si>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</si>
  <si>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</si>
  <si>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</si>
  <si>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</si>
  <si>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</si>
  <si>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</si>
  <si>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</si>
  <si>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</si>
  <si>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</si>
  <si>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</si>
  <si>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</si>
  <si>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</si>
  <si>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</si>
  <si>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</si>
  <si>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</si>
  <si>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</si>
  <si>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</si>
  <si>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</si>
  <si>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</si>
  <si>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</si>
  <si>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</si>
  <si>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</si>
  <si>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</si>
  <si>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</si>
  <si>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</si>
  <si>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</si>
  <si>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</si>
  <si>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</si>
  <si>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</si>
  <si>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</si>
  <si>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</si>
  <si>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</si>
  <si>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</si>
  <si>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</si>
  <si>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</si>
  <si>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</si>
  <si>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</si>
  <si>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</si>
  <si>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</si>
  <si>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</si>
  <si>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</si>
  <si>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</si>
  <si>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</si>
  <si>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</si>
  <si>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</si>
  <si>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</si>
  <si>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</si>
  <si>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</si>
  <si>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</si>
  <si>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</si>
  <si>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</si>
  <si>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</si>
  <si>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</si>
  <si>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</si>
  <si>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</si>
  <si>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</si>
  <si>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</si>
  <si>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</si>
  <si>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</si>
  <si>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</si>
  <si>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</si>
  <si>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</si>
  <si>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</si>
  <si>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</si>
  <si>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</si>
  <si>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</si>
  <si>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</si>
  <si>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</si>
  <si>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</si>
  <si>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</si>
  <si>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</si>
  <si>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</si>
  <si>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</si>
  <si>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</si>
  <si>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</si>
  <si>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</si>
  <si>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</si>
  <si>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</si>
  <si>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</si>
  <si>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</si>
  <si>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</si>
  <si>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</si>
  <si>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</si>
  <si>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</si>
  <si>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</si>
  <si>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</si>
  <si>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</si>
  <si>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</si>
  <si>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</si>
  <si>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</si>
  <si>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</si>
  <si>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</si>
  <si>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</si>
  <si>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</si>
  <si>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</si>
  <si>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</si>
  <si>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</si>
  <si>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</si>
  <si>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</si>
  <si>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</si>
  <si>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</si>
  <si>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</si>
  <si>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</si>
  <si>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</si>
  <si>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</si>
  <si>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</si>
  <si>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</si>
  <si>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</si>
  <si>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</si>
  <si>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</si>
  <si>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</si>
  <si>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</si>
  <si>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</si>
  <si>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</si>
  <si>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</si>
  <si>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</si>
  <si>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</si>
  <si>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</si>
  <si>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</si>
  <si>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</si>
  <si>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</si>
  <si>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</si>
  <si>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</si>
  <si>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</si>
  <si>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</si>
  <si>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</si>
  <si>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</si>
  <si>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</si>
  <si>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</si>
  <si>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</si>
  <si>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</si>
  <si>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</si>
  <si>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</si>
  <si>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</si>
  <si>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</si>
  <si>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</si>
  <si>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</si>
  <si>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</si>
  <si>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</si>
  <si>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</si>
  <si>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</si>
  <si>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</si>
  <si>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</si>
  <si>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</si>
  <si>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</si>
  <si>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</si>
  <si>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</si>
  <si>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</si>
  <si>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</si>
  <si>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</si>
  <si>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</si>
  <si>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</si>
  <si>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</si>
  <si>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</si>
  <si>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</si>
  <si>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</si>
  <si>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</si>
  <si>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</si>
  <si>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</si>
  <si>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</si>
  <si>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</si>
  <si>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</si>
  <si>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</si>
  <si>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</si>
  <si>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</si>
  <si>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</si>
  <si>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</si>
  <si>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</si>
  <si>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</si>
  <si>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</si>
  <si>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</si>
  <si>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</si>
  <si>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</si>
  <si>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</si>
  <si>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</si>
  <si>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</si>
  <si>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</si>
  <si>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</si>
  <si>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</si>
  <si>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</si>
  <si>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</si>
  <si>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</si>
  <si>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</si>
  <si>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</si>
  <si>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</si>
  <si>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</si>
  <si>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</si>
  <si>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</si>
  <si>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</si>
  <si>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</si>
  <si>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</si>
  <si>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</si>
  <si>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</si>
  <si>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</si>
  <si>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</si>
  <si>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</si>
  <si>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</si>
  <si>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</si>
  <si>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</si>
  <si>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</si>
  <si>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</si>
  <si>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</si>
  <si>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</si>
  <si>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</si>
  <si>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</si>
  <si>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</si>
  <si>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</si>
  <si>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</si>
  <si>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</si>
  <si>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</si>
  <si>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</si>
  <si>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</si>
  <si>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</si>
  <si>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</si>
  <si>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</si>
  <si>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</si>
  <si>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</si>
  <si>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</si>
  <si>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</si>
  <si>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</si>
  <si>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</si>
  <si>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</si>
  <si>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</si>
  <si>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</si>
  <si>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</si>
  <si>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</si>
  <si>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</si>
  <si>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</si>
  <si>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</si>
  <si>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</si>
  <si>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</si>
  <si>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</si>
  <si>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</si>
  <si>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</si>
  <si>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</si>
  <si>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</si>
  <si>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</si>
  <si>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</si>
  <si>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</si>
  <si>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</si>
  <si>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</si>
  <si>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</si>
  <si>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</si>
  <si>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</si>
  <si>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</si>
  <si>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</si>
  <si>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</si>
  <si>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</si>
  <si>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</si>
  <si>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</si>
  <si>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</si>
  <si>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</si>
  <si>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</si>
  <si>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</si>
  <si>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</si>
  <si>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</si>
  <si>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</si>
  <si>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</si>
  <si>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</si>
  <si>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</si>
  <si>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</si>
  <si>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</si>
  <si>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</si>
  <si>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</si>
  <si>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</si>
  <si>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</si>
  <si>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</si>
  <si>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</si>
  <si>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</si>
  <si>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</si>
  <si>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</si>
  <si>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</si>
  <si>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</si>
  <si>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</si>
  <si>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</si>
  <si>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</si>
  <si>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</si>
  <si>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</si>
  <si>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</si>
  <si>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</si>
  <si>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</si>
  <si>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</si>
  <si>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</si>
  <si>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</si>
  <si>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</si>
  <si>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</si>
  <si>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</si>
  <si>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</si>
  <si>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</si>
  <si>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</si>
  <si>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</si>
  <si>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</si>
  <si>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</si>
  <si>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</si>
  <si>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</si>
  <si>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</si>
  <si>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</si>
  <si>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</si>
  <si>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</si>
  <si>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</si>
  <si>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</si>
  <si>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</si>
  <si>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</si>
  <si>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</si>
  <si>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</si>
  <si>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</si>
  <si>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</si>
  <si>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</si>
  <si>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</si>
  <si>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</si>
  <si>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</si>
  <si>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</si>
  <si>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</si>
  <si>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</si>
  <si>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</si>
  <si>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</si>
  <si>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</si>
  <si>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</si>
  <si>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</si>
  <si>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</si>
  <si>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</si>
  <si>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</si>
  <si>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</si>
  <si>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</si>
  <si>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</si>
  <si>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</si>
  <si>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</si>
  <si>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</si>
  <si>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</si>
  <si>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</si>
  <si>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</si>
  <si>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</si>
  <si>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</si>
  <si>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</si>
  <si>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</si>
  <si>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</si>
  <si>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</si>
  <si>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</si>
  <si>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</si>
  <si>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</si>
  <si>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</si>
  <si>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</si>
  <si>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</si>
  <si>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</si>
  <si>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</si>
  <si>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</si>
  <si>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</si>
  <si>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</si>
  <si>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</si>
  <si>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</si>
  <si>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</si>
  <si>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</si>
  <si>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</si>
  <si>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</si>
  <si>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</si>
  <si>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</si>
  <si>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</si>
  <si>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</si>
  <si>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</si>
  <si>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</si>
  <si>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</si>
  <si>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</si>
  <si>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</si>
  <si>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</si>
  <si>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</si>
  <si>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</si>
  <si>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</si>
  <si>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</si>
  <si>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</si>
  <si>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</si>
  <si>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</si>
  <si>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</si>
  <si>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</si>
  <si>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</si>
  <si>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</si>
  <si>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</si>
  <si>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</si>
  <si>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</si>
  <si>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</si>
  <si>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</si>
  <si>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</si>
  <si>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</si>
  <si>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</si>
  <si>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</si>
  <si>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</si>
  <si>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</si>
  <si>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</si>
  <si>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</si>
  <si>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</si>
  <si>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</si>
  <si>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</si>
  <si>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</si>
  <si>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</si>
  <si>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</si>
  <si>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</si>
  <si>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</si>
  <si>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</si>
  <si>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</si>
  <si>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</si>
  <si>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</si>
  <si>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</si>
  <si>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</si>
  <si>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</si>
  <si>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</si>
  <si>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</si>
  <si>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</si>
  <si>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</si>
  <si>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</si>
  <si>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</si>
  <si>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</si>
  <si>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</si>
  <si>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</si>
  <si>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</si>
  <si>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</si>
  <si>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</si>
  <si>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</si>
  <si>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</si>
  <si>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</si>
  <si>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</si>
  <si>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</si>
  <si>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</si>
  <si>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</si>
  <si>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</si>
  <si>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</si>
  <si>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</si>
  <si>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</si>
  <si>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</si>
  <si>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</si>
  <si>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</si>
  <si>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</si>
  <si>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</si>
  <si>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</si>
  <si>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</si>
  <si>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</si>
  <si>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</si>
  <si>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</si>
  <si>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</si>
  <si>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</si>
  <si>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</si>
  <si>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</si>
  <si>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</si>
  <si>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</si>
  <si>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</si>
  <si>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</si>
  <si>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</si>
  <si>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</si>
  <si>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</si>
  <si>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</si>
  <si>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</si>
  <si>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</si>
  <si>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</si>
  <si>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</si>
  <si>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</si>
  <si>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</si>
  <si>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</si>
  <si>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</si>
  <si>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</si>
  <si>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</si>
  <si>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</si>
  <si>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</si>
  <si>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</si>
  <si>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</si>
  <si>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</si>
  <si>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</si>
  <si>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</si>
  <si>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</si>
  <si>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</si>
  <si>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</si>
  <si>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</si>
  <si>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</si>
  <si>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</si>
  <si>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</si>
  <si>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</si>
  <si>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</si>
  <si>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</si>
  <si>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</si>
  <si>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</si>
  <si>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</si>
  <si>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</si>
  <si>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</si>
  <si>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</si>
  <si>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</si>
  <si>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</si>
  <si>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</si>
  <si>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</si>
  <si>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</si>
  <si>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</si>
  <si>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</si>
  <si>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</si>
  <si>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</si>
  <si>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</si>
  <si>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</si>
  <si>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</si>
  <si>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</si>
  <si>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</si>
  <si>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</si>
  <si>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</si>
  <si>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</si>
  <si>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</si>
  <si>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</si>
  <si>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</si>
  <si>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</si>
  <si>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</si>
  <si>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</si>
  <si>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</si>
  <si>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</si>
  <si>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</si>
  <si>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</si>
  <si>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</si>
  <si>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</si>
  <si>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</si>
  <si>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</si>
  <si>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</si>
  <si>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</si>
  <si>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</si>
  <si>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</si>
  <si>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</si>
  <si>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</si>
  <si>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</si>
  <si>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</si>
  <si>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</si>
  <si>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</si>
  <si>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</si>
  <si>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</si>
  <si>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</si>
  <si>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</si>
  <si>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</si>
  <si>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</si>
  <si>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</si>
  <si>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</si>
  <si>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</si>
  <si>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</si>
  <si>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</si>
  <si>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</si>
  <si>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</si>
  <si>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</si>
  <si>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</si>
  <si>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</si>
  <si>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</si>
  <si>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</si>
  <si>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</si>
  <si>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</si>
  <si>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</si>
  <si>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</si>
  <si>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</si>
  <si>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</si>
  <si>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</si>
  <si>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</si>
  <si>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</si>
  <si>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</si>
  <si>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</si>
  <si>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</si>
  <si>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</si>
  <si>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</si>
  <si>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</si>
  <si>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</si>
  <si>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</si>
  <si>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</si>
  <si>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</si>
  <si>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</si>
  <si>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</si>
  <si>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</si>
  <si>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</si>
  <si>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</si>
  <si>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</si>
  <si>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</si>
  <si>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</si>
  <si>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</si>
  <si>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</si>
  <si>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</si>
  <si>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</si>
  <si>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</si>
  <si>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</si>
  <si>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</si>
  <si>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</si>
  <si>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</si>
  <si>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</si>
  <si>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</si>
  <si>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</si>
  <si>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</si>
  <si>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</si>
  <si>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</si>
  <si>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</si>
  <si>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</si>
  <si>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</si>
  <si>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</si>
  <si>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</si>
  <si>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</si>
  <si>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</si>
  <si>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</si>
  <si>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</si>
  <si>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</si>
  <si>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</si>
  <si>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</si>
  <si>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</si>
  <si>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</si>
  <si>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</si>
  <si>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</si>
  <si>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</si>
  <si>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</si>
  <si>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</si>
  <si>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</si>
  <si>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</si>
  <si>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</si>
  <si>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</si>
  <si>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</si>
  <si>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</si>
  <si>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</si>
  <si>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</si>
  <si>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</si>
  <si>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</si>
  <si>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</si>
  <si>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</si>
  <si>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</si>
  <si>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</si>
  <si>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</si>
  <si>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</si>
  <si>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</si>
  <si>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</si>
  <si>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</si>
  <si>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</si>
  <si>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</si>
  <si>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</si>
  <si>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</si>
  <si>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</si>
  <si>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</si>
  <si>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</si>
  <si>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</si>
  <si>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</si>
  <si>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</si>
  <si>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</si>
  <si>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</si>
  <si>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</si>
  <si>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</si>
  <si>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</si>
  <si>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</si>
  <si>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</si>
  <si>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</si>
  <si>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</si>
  <si>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</si>
  <si>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</si>
  <si>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</si>
  <si>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</si>
  <si>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</si>
  <si>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</si>
  <si>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</si>
  <si>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</si>
  <si>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</si>
  <si>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</si>
  <si>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</si>
  <si>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</si>
  <si>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</si>
  <si>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</si>
  <si>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</si>
  <si>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</si>
  <si>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</si>
  <si>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</si>
  <si>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</si>
  <si>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</si>
  <si>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</si>
  <si>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</si>
  <si>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</si>
  <si>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</si>
  <si>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</si>
  <si>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</si>
  <si>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</si>
  <si>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</si>
  <si>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</si>
  <si>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</si>
  <si>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</si>
  <si>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</si>
  <si>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</si>
  <si>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</si>
  <si>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</si>
  <si>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</si>
  <si>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</si>
  <si>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</si>
  <si>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</si>
  <si>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</si>
  <si>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</si>
  <si>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</si>
  <si>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</si>
  <si>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</si>
  <si>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</si>
  <si>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</si>
  <si>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</si>
  <si>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</si>
  <si>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</si>
  <si>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</si>
  <si>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</si>
  <si>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</si>
  <si>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</si>
  <si>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</si>
  <si>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</si>
  <si>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</si>
  <si>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</si>
  <si>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</si>
  <si>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</si>
  <si>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</si>
  <si>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</si>
  <si>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</si>
  <si>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</si>
  <si>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</si>
  <si>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</si>
  <si>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</si>
  <si>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</si>
  <si>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</si>
  <si>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</si>
  <si>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</si>
  <si>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</si>
  <si>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</si>
  <si>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</si>
  <si>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</si>
  <si>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</si>
  <si>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</si>
  <si>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</si>
  <si>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</si>
  <si>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</si>
  <si>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</si>
  <si>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</si>
  <si>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</si>
  <si>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</si>
  <si>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</si>
  <si>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</si>
  <si>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</si>
  <si>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</si>
  <si>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</si>
  <si>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</si>
  <si>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</si>
  <si>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</si>
  <si>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</si>
  <si>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</si>
  <si>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</si>
  <si>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</si>
  <si>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</si>
  <si>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</si>
  <si>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</si>
  <si>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</si>
  <si>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</si>
  <si>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</si>
  <si>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</si>
  <si>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</si>
  <si>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</si>
  <si>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</si>
  <si>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</si>
  <si>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</si>
  <si>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</si>
  <si>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</si>
  <si>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</si>
  <si>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</si>
  <si>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</si>
  <si>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</si>
  <si>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</si>
  <si>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</si>
  <si>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</si>
  <si>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</si>
  <si>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</si>
  <si>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</si>
  <si>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</si>
  <si>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</si>
  <si>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</si>
  <si>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</si>
  <si>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</si>
  <si>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</si>
  <si>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</si>
  <si>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</si>
  <si>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</si>
  <si>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</si>
  <si>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</si>
  <si>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</si>
  <si>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</si>
  <si>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</si>
  <si>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</si>
  <si>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</si>
  <si>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</si>
  <si>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</si>
  <si>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</si>
  <si>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</si>
  <si>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</si>
  <si>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</si>
  <si>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</si>
  <si>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</si>
  <si>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</si>
  <si>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</si>
  <si>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</si>
  <si>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</si>
  <si>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</si>
  <si>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</si>
  <si>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</si>
  <si>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</si>
  <si>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</si>
  <si>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</si>
  <si>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</si>
  <si>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</si>
  <si>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</si>
  <si>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</si>
  <si>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</si>
  <si>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</si>
  <si>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</si>
  <si>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</si>
  <si>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</si>
  <si>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</si>
  <si>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</si>
  <si>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</si>
  <si>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</si>
  <si>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</si>
  <si>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</si>
  <si>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</si>
  <si>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</si>
  <si>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</si>
  <si>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</si>
  <si>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</si>
  <si>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</si>
  <si>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</si>
  <si>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</si>
  <si>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</si>
  <si>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</si>
  <si>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</si>
  <si>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</si>
  <si>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</si>
  <si>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</si>
  <si>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</si>
  <si>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</si>
  <si>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</si>
  <si>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</si>
  <si>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</si>
  <si>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</si>
  <si>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</si>
  <si>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</si>
  <si>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</si>
  <si>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</si>
  <si>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</si>
  <si>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</si>
  <si>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</si>
  <si>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</si>
  <si>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</si>
  <si>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</si>
  <si>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</si>
  <si>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</si>
  <si>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</si>
  <si>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</si>
  <si>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</si>
  <si>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</si>
  <si>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</si>
  <si>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</si>
  <si>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</si>
  <si>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</si>
  <si>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</si>
  <si>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</si>
  <si>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</si>
  <si>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</si>
  <si>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</si>
  <si>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</si>
  <si>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</si>
  <si>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</si>
  <si>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</si>
  <si>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</si>
  <si>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</si>
  <si>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</si>
  <si>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</si>
  <si>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</si>
  <si>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</si>
  <si>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</si>
  <si>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</si>
  <si>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</si>
  <si>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</si>
  <si>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</si>
  <si>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</si>
  <si>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</si>
  <si>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</si>
  <si>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</si>
  <si>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</si>
  <si>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</si>
  <si>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</si>
  <si>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</si>
  <si>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</si>
  <si>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</si>
  <si>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</si>
  <si>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</si>
  <si>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</si>
  <si>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</si>
  <si>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</si>
  <si>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</si>
  <si>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</si>
  <si>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</si>
  <si>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</si>
  <si>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</si>
  <si>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</si>
  <si>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</si>
  <si>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</si>
  <si>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</si>
  <si>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</si>
  <si>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</si>
  <si>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</si>
  <si>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</si>
  <si>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</si>
  <si>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</si>
  <si>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</si>
  <si>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</si>
  <si>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</si>
  <si>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</si>
  <si>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</si>
  <si>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</si>
  <si>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</si>
  <si>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</si>
  <si>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</si>
  <si>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</si>
  <si>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</si>
  <si>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</si>
  <si>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</si>
  <si>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</si>
  <si>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</si>
  <si>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</si>
  <si>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</si>
  <si>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</si>
  <si>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</si>
  <si>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</si>
  <si>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</si>
  <si>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</si>
  <si>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</si>
  <si>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</si>
  <si>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</si>
  <si>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</si>
  <si>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</si>
  <si>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</si>
  <si>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</si>
  <si>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</si>
  <si>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</si>
  <si>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</si>
  <si>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</si>
  <si>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</si>
  <si>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</si>
  <si>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</si>
  <si>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</si>
  <si>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</si>
  <si>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</si>
  <si>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</si>
  <si>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</si>
  <si>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</si>
  <si>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</si>
  <si>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</si>
  <si>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</si>
  <si>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</si>
  <si>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</si>
  <si>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</si>
  <si>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</si>
  <si>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</si>
  <si>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</si>
  <si>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</si>
  <si>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</si>
  <si>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</si>
  <si>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</si>
  <si>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</si>
  <si>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</si>
  <si>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</si>
  <si>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</si>
  <si>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</si>
  <si>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</si>
  <si>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</si>
  <si>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</si>
  <si>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</si>
  <si>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</si>
  <si>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</si>
  <si>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</si>
  <si>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</si>
  <si>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</si>
  <si>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</si>
  <si>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</si>
  <si>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</si>
  <si>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</si>
  <si>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</si>
  <si>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</si>
  <si>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</si>
  <si>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</si>
  <si>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</si>
  <si>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</si>
  <si>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</si>
  <si>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</si>
  <si>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</si>
  <si>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</si>
  <si>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</si>
  <si>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</si>
  <si>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</si>
  <si>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</si>
  <si>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</si>
  <si>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</si>
  <si>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</si>
  <si>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</si>
  <si>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</si>
  <si>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</si>
  <si>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</si>
  <si>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</si>
  <si>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</si>
  <si>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</si>
  <si>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</si>
  <si>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</si>
  <si>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</si>
  <si>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</si>
  <si>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</si>
  <si>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</si>
  <si>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</si>
  <si>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</si>
  <si>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</si>
  <si>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</si>
  <si>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</si>
  <si>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</si>
  <si>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</si>
  <si>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</si>
  <si>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</si>
  <si>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</si>
  <si>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</si>
  <si>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</si>
  <si>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</si>
  <si>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</si>
  <si>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</si>
  <si>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</si>
  <si>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</si>
  <si>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</si>
  <si>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</si>
  <si>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</si>
  <si>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</si>
  <si>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</si>
  <si>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</si>
  <si>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</si>
  <si>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</si>
  <si>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</si>
  <si>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</si>
  <si>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</si>
  <si>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</si>
  <si>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</si>
  <si>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</si>
  <si>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</si>
  <si>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</si>
  <si>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</si>
  <si>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</si>
  <si>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</si>
  <si>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</si>
  <si>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</si>
  <si>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</si>
  <si>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</si>
  <si>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</si>
  <si>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</si>
  <si>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</si>
  <si>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</si>
  <si>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</si>
  <si>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</si>
  <si>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</si>
  <si>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</si>
  <si>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</si>
  <si>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</si>
  <si>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</si>
  <si>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</si>
  <si>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</si>
  <si>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</si>
  <si>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</si>
  <si>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</si>
  <si>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</si>
  <si>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</si>
  <si>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</si>
  <si>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</si>
  <si>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</si>
  <si>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</si>
  <si>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</si>
  <si>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</si>
  <si>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</si>
  <si>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</si>
  <si>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</si>
  <si>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</si>
  <si>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</si>
  <si>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</si>
  <si>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</si>
  <si>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</si>
  <si>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</si>
  <si>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</si>
  <si>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</si>
  <si>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</si>
  <si>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</si>
  <si>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</si>
  <si>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</si>
  <si>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</si>
  <si>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</si>
  <si>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</si>
  <si>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</si>
  <si>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</si>
  <si>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</si>
  <si>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</si>
  <si>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</si>
  <si>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</si>
  <si>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</si>
  <si>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</si>
  <si>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</si>
  <si>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</si>
  <si>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</si>
  <si>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</si>
  <si>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</si>
  <si>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</si>
  <si>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</si>
  <si>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</si>
  <si>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</si>
  <si>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</si>
  <si>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</si>
  <si>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</si>
  <si>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</si>
  <si>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</si>
  <si>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</si>
  <si>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</si>
  <si>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</si>
  <si>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</si>
  <si>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</si>
  <si>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</si>
  <si>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</si>
  <si>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</si>
  <si>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</si>
  <si>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</si>
  <si>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</si>
  <si>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</si>
  <si>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</si>
  <si>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</si>
  <si>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</si>
  <si>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</si>
  <si>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</si>
  <si>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</si>
  <si>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</si>
  <si>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</si>
  <si>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</si>
  <si>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</si>
  <si>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</si>
  <si>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</si>
  <si>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</si>
  <si>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</si>
  <si>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</si>
  <si>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</si>
  <si>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</si>
  <si>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</si>
  <si>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</si>
  <si>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</si>
  <si>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</si>
  <si>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</si>
  <si>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</si>
  <si>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</si>
  <si>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</si>
  <si>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</si>
  <si>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</si>
  <si>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</si>
  <si>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</si>
  <si>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</si>
  <si>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</si>
  <si>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</si>
  <si>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</si>
  <si>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</si>
  <si>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</si>
  <si>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</si>
  <si>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</si>
  <si>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</si>
  <si>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</si>
  <si>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</si>
  <si>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</si>
  <si>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</si>
  <si>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</si>
  <si>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</si>
  <si>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</si>
  <si>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</si>
  <si>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</si>
  <si>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</si>
  <si>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</si>
  <si>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</si>
  <si>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</si>
  <si>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</si>
  <si>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</si>
  <si>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</si>
  <si>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</si>
  <si>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</si>
  <si>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</si>
  <si>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</si>
  <si>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</si>
  <si>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</si>
  <si>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</si>
  <si>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</si>
  <si>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</si>
  <si>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</si>
  <si>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</si>
  <si>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</si>
  <si>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</si>
  <si>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</si>
  <si>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</si>
  <si>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</si>
  <si>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</si>
  <si>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</si>
  <si>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</si>
  <si>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</si>
  <si>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</si>
  <si>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</si>
  <si>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</si>
  <si>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</si>
  <si>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</si>
  <si>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</si>
  <si>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</si>
  <si>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</si>
  <si>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</si>
  <si>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</si>
  <si>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</si>
  <si>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</si>
  <si>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</si>
  <si>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</si>
  <si>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</si>
  <si>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</si>
  <si>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</si>
  <si>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</si>
  <si>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</si>
  <si>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</si>
  <si>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</si>
  <si>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</si>
  <si>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</si>
  <si>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</si>
  <si>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</si>
  <si>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</si>
  <si>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</si>
  <si>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</si>
  <si>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</si>
  <si>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</si>
  <si>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</si>
  <si>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</si>
  <si>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</si>
  <si>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</si>
  <si>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</si>
  <si>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</si>
  <si>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</si>
  <si>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</si>
  <si>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</si>
  <si>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</si>
  <si>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</si>
  <si>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</si>
  <si>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</si>
  <si>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</si>
  <si>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</si>
  <si>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</si>
  <si>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</si>
  <si>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</si>
  <si>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</si>
  <si>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</si>
  <si>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</si>
  <si>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</si>
  <si>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</si>
  <si>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</si>
  <si>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</si>
  <si>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</si>
  <si>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</si>
  <si>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</si>
  <si>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</si>
  <si>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</si>
  <si>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</si>
  <si>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</si>
  <si>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</si>
  <si>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</si>
  <si>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</si>
  <si>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</si>
  <si>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</si>
  <si>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</si>
  <si>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</si>
  <si>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</si>
  <si>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</si>
  <si>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</si>
  <si>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</si>
  <si>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</si>
  <si>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</si>
  <si>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</si>
  <si>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</si>
  <si>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</si>
  <si>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</si>
  <si>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</si>
  <si>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</si>
  <si>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</si>
  <si>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</si>
  <si>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</si>
  <si>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</si>
  <si>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</si>
  <si>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</si>
  <si>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</si>
  <si>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</si>
  <si>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</si>
  <si>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</si>
  <si>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</si>
  <si>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</si>
  <si>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</si>
  <si>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</si>
  <si>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</si>
  <si>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</si>
  <si>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</si>
  <si>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</si>
  <si>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</si>
  <si>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</si>
  <si>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</si>
  <si>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</si>
  <si>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</si>
  <si>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</si>
  <si>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</si>
  <si>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</si>
  <si>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</si>
  <si>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</si>
  <si>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</si>
  <si>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</si>
  <si>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</si>
  <si>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</si>
  <si>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</si>
  <si>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</si>
  <si>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</si>
  <si>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</si>
  <si>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</si>
  <si>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</si>
  <si>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</si>
  <si>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</si>
  <si>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</si>
  <si>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</si>
  <si>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</si>
  <si>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</si>
  <si>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</si>
  <si>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</si>
  <si>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</si>
  <si>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</si>
  <si>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</si>
  <si>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</si>
  <si>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</si>
  <si>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</si>
  <si>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</si>
  <si>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</si>
  <si>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</si>
  <si>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</si>
  <si>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</si>
  <si>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</si>
  <si>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</si>
  <si>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</si>
  <si>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</si>
  <si>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</si>
  <si>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</si>
  <si>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</si>
  <si>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</si>
  <si>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</si>
  <si>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</si>
  <si>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</si>
  <si>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</si>
  <si>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</si>
  <si>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</si>
  <si>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</si>
  <si>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</si>
  <si>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</si>
  <si>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</si>
  <si>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</si>
  <si>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</si>
  <si>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</si>
  <si>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</si>
  <si>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</si>
  <si>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</si>
  <si>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</si>
  <si>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</si>
  <si>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</si>
  <si>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</si>
  <si>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</si>
  <si>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</si>
  <si>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</si>
  <si>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</si>
  <si>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</si>
  <si>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</si>
  <si>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</si>
  <si>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</si>
  <si>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</si>
  <si>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</si>
  <si>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</si>
  <si>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</si>
  <si>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</si>
  <si>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</si>
  <si>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</si>
  <si>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</si>
  <si>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</si>
  <si>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</si>
  <si>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</si>
  <si>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</si>
  <si>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</si>
  <si>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</si>
  <si>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</si>
  <si>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</si>
  <si>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</si>
  <si>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</si>
  <si>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</si>
  <si>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</si>
  <si>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</si>
  <si>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</si>
  <si>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</si>
  <si>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</si>
  <si>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</si>
  <si>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</si>
  <si>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</si>
  <si>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</si>
  <si>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</si>
  <si>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</si>
  <si>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</si>
  <si>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</si>
  <si>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</si>
  <si>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</si>
  <si>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</si>
  <si>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</si>
  <si>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</si>
  <si>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</si>
  <si>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</si>
  <si>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</si>
  <si>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</si>
  <si>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</si>
  <si>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</si>
  <si>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</si>
  <si>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</si>
  <si>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</si>
  <si>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</si>
  <si>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</si>
  <si>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</si>
  <si>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</si>
  <si>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</si>
  <si>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</si>
  <si>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</si>
  <si>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</si>
  <si>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</si>
  <si>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</si>
  <si>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</si>
  <si>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</si>
  <si>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</si>
  <si>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</si>
  <si>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</si>
  <si>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</si>
  <si>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</si>
  <si>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</si>
  <si>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</si>
  <si>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</si>
  <si>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</si>
  <si>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</si>
  <si>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</si>
  <si>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</si>
  <si>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</si>
  <si>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</si>
  <si>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</si>
  <si>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</si>
  <si>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</si>
  <si>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</si>
  <si>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</si>
  <si>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</si>
  <si>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</si>
  <si>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</si>
  <si>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</si>
  <si>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</si>
  <si>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</si>
  <si>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</si>
  <si>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</si>
  <si>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</si>
  <si>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</si>
  <si>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</si>
  <si>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</si>
  <si>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</si>
  <si>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</si>
  <si>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</si>
  <si>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</si>
  <si>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</si>
  <si>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</si>
  <si>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</si>
  <si>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</si>
  <si>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</si>
  <si>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</si>
  <si>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</si>
  <si>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</si>
  <si>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</si>
  <si>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</si>
  <si>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</si>
  <si>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</si>
  <si>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</si>
  <si>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</si>
  <si>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</si>
  <si>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</si>
  <si>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</si>
  <si>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</si>
  <si>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</si>
  <si>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</si>
  <si>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</si>
  <si>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</si>
  <si>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</si>
  <si>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</si>
  <si>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</si>
  <si>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</si>
  <si>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</si>
  <si>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</si>
  <si>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</si>
  <si>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</si>
  <si>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</si>
  <si>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</si>
  <si>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</si>
  <si>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</si>
  <si>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</si>
  <si>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</si>
  <si>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</si>
  <si>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</si>
  <si>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</si>
  <si>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</si>
  <si>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</si>
  <si>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</si>
  <si>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</si>
  <si>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</si>
  <si>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</si>
  <si>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</si>
  <si>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</si>
  <si>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</si>
  <si>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</si>
  <si>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</si>
  <si>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</si>
  <si>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</si>
  <si>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</si>
  <si>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</si>
  <si>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</si>
  <si>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</si>
  <si>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</si>
  <si>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</si>
  <si>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</si>
  <si>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</si>
  <si>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</si>
  <si>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</si>
  <si>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</si>
  <si>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</si>
  <si>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</si>
  <si>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</si>
  <si>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</si>
  <si>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</si>
  <si>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</si>
  <si>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</si>
  <si>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</si>
  <si>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</si>
  <si>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</si>
  <si>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</si>
  <si>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</si>
  <si>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</si>
  <si>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</si>
  <si>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</si>
  <si>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</si>
  <si>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</si>
  <si>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</si>
  <si>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</si>
  <si>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</si>
  <si>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</si>
  <si>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</si>
  <si>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</si>
  <si>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</si>
  <si>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</si>
  <si>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</si>
  <si>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</si>
  <si>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</si>
  <si>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</si>
  <si>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</si>
  <si>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</si>
  <si>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</si>
  <si>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</si>
  <si>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</si>
  <si>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</si>
  <si>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</si>
  <si>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</si>
  <si>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</si>
  <si>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</si>
  <si>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</si>
  <si>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</si>
  <si>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</si>
  <si>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</si>
  <si>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</si>
  <si>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</si>
  <si>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</si>
  <si>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</si>
  <si>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</si>
  <si>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</si>
  <si>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</si>
  <si>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</si>
  <si>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</si>
  <si>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</si>
  <si>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</si>
  <si>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</si>
  <si>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</si>
  <si>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</si>
  <si>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</si>
  <si>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</si>
  <si>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</si>
  <si>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</si>
  <si>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</si>
  <si>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</si>
  <si>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</si>
  <si>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</si>
  <si>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</si>
  <si>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</si>
  <si>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</si>
  <si>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</si>
  <si>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</si>
  <si>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</si>
  <si>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</si>
  <si>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</si>
  <si>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</si>
  <si>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</si>
  <si>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</si>
  <si>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</si>
  <si>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</si>
  <si>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</si>
  <si>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</si>
  <si>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</si>
  <si>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</si>
  <si>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</si>
  <si>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</si>
  <si>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</si>
  <si>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</si>
  <si>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</si>
  <si>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</si>
  <si>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</si>
  <si>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</si>
  <si>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</si>
  <si>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</si>
  <si>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</si>
  <si>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</si>
  <si>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</si>
  <si>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</si>
  <si>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</si>
  <si>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</si>
  <si>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</si>
  <si>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</si>
  <si>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</si>
  <si>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</si>
  <si>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</si>
  <si>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</si>
  <si>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</si>
  <si>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</si>
  <si>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</si>
  <si>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</si>
  <si>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</si>
  <si>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</si>
  <si>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</si>
  <si>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</si>
  <si>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</si>
  <si>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</si>
  <si>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</si>
  <si>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</si>
  <si>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</si>
  <si>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</si>
  <si>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</si>
  <si>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</si>
  <si>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</si>
  <si>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</si>
  <si>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</si>
  <si>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</si>
  <si>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</si>
  <si>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</si>
  <si>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</si>
  <si>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</si>
  <si>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</si>
  <si>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</si>
  <si>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</si>
  <si>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</si>
  <si>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</si>
  <si>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</si>
  <si>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</si>
  <si>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</si>
  <si>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</si>
  <si>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</si>
  <si>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</si>
  <si>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</si>
  <si>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</si>
  <si>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</si>
  <si>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</si>
  <si>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</si>
  <si>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</si>
  <si>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</si>
  <si>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</si>
  <si>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</si>
  <si>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</si>
  <si>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</si>
  <si>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</si>
  <si>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</si>
  <si>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</si>
  <si>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</si>
  <si>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</si>
  <si>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</si>
  <si>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</si>
  <si>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</si>
  <si>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</si>
  <si>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</si>
  <si>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</si>
  <si>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</si>
  <si>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</si>
  <si>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</si>
  <si>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</si>
  <si>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</si>
  <si>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</si>
  <si>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</si>
  <si>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</si>
  <si>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</si>
  <si>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</si>
  <si>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</si>
  <si>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</si>
  <si>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</si>
  <si>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</si>
  <si>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</si>
  <si>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</si>
  <si>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</si>
  <si>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</si>
  <si>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</si>
  <si>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</si>
  <si>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</si>
  <si>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</si>
  <si>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</si>
  <si>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</si>
  <si>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</si>
  <si>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</si>
  <si>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</si>
  <si>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</si>
  <si>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</si>
  <si>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</si>
  <si>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</si>
  <si>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</si>
  <si>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</si>
  <si>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</si>
  <si>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</si>
  <si>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</si>
  <si>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</si>
  <si>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</si>
  <si>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</si>
  <si>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</si>
  <si>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</si>
  <si>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</si>
  <si>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</si>
  <si>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</si>
  <si>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</si>
  <si>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</si>
  <si>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</si>
  <si>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</si>
  <si>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</si>
  <si>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</si>
  <si>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</si>
  <si>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</si>
  <si>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</si>
  <si>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</si>
  <si>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</si>
  <si>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</si>
  <si>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</si>
  <si>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</si>
  <si>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</si>
  <si>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</si>
  <si>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</si>
  <si>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</si>
  <si>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</si>
  <si>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</si>
  <si>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</si>
  <si>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</si>
  <si>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</si>
  <si>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</si>
  <si>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</si>
  <si>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</si>
  <si>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</si>
  <si>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</si>
  <si>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</si>
  <si>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</si>
  <si>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</si>
  <si>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</si>
  <si>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</si>
  <si>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</si>
  <si>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</si>
  <si>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</si>
  <si>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</si>
  <si>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</si>
  <si>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</si>
  <si>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</si>
  <si>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</si>
  <si>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</si>
  <si>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</si>
  <si>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</si>
  <si>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</si>
  <si>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</si>
  <si>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</si>
  <si>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</si>
  <si>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</si>
  <si>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</si>
  <si>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</si>
  <si>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</si>
  <si>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</si>
  <si>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</si>
  <si>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</si>
  <si>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</si>
  <si>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</si>
  <si>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</si>
  <si>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</si>
  <si>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</si>
  <si>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</si>
  <si>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</si>
  <si>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</si>
  <si>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</si>
  <si>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</si>
  <si>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</si>
  <si>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</si>
  <si>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</si>
  <si>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</si>
  <si>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</si>
  <si>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</si>
  <si>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</si>
  <si>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</si>
  <si>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</si>
  <si>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</si>
  <si>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</si>
  <si>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</si>
  <si>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</si>
  <si>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</si>
  <si>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</si>
  <si>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</si>
  <si>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</si>
  <si>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</si>
  <si>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</si>
  <si>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</si>
  <si>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</si>
  <si>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</si>
  <si>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</si>
  <si>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</si>
  <si>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</si>
  <si>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</si>
  <si>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</si>
  <si>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</si>
  <si>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</si>
  <si>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</si>
  <si>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</si>
  <si>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</si>
  <si>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</si>
  <si>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</si>
  <si>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</si>
  <si>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</si>
  <si>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</si>
  <si>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</si>
  <si>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</si>
  <si>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</si>
  <si>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</si>
  <si>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</si>
  <si>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</si>
  <si>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</si>
  <si>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</si>
  <si>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</si>
  <si>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</si>
  <si>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</si>
  <si>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</si>
  <si>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</si>
  <si>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</si>
  <si>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</si>
  <si>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</si>
  <si>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</si>
  <si>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</si>
  <si>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</si>
  <si>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</si>
  <si>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</si>
  <si>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</si>
  <si>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</si>
  <si>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</si>
  <si>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</si>
  <si>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</si>
  <si>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</si>
  <si>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</si>
  <si>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</si>
  <si>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</si>
  <si>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</si>
  <si>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</si>
  <si>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</si>
  <si>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</si>
  <si>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</si>
  <si>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</si>
  <si>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</si>
  <si>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</si>
  <si>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</si>
  <si>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</si>
  <si>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</si>
  <si>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</si>
  <si>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</si>
  <si>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</si>
  <si>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</si>
  <si>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</si>
  <si>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</si>
  <si>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</si>
  <si>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</si>
  <si>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</si>
  <si>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</si>
  <si>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</si>
  <si>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</si>
  <si>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</si>
  <si>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</si>
  <si>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</si>
  <si>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</si>
  <si>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</si>
  <si>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</si>
  <si>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</si>
  <si>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</si>
  <si>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</si>
  <si>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</si>
  <si>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</si>
  <si>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</si>
  <si>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</si>
  <si>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</si>
  <si>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</si>
  <si>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</si>
  <si>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</si>
  <si>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</si>
  <si>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</si>
  <si>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</si>
  <si>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</si>
  <si>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</si>
  <si>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</si>
  <si>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</si>
  <si>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</si>
  <si>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</si>
  <si>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</si>
  <si>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</si>
  <si>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</si>
  <si>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</si>
  <si>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</si>
  <si>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</si>
  <si>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</si>
  <si>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</si>
  <si>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</si>
  <si>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</si>
  <si>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</si>
  <si>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</si>
  <si>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</si>
  <si>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</si>
  <si>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</si>
  <si>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</si>
  <si>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</si>
  <si>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</si>
  <si>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</si>
  <si>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</si>
  <si>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</si>
  <si>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</si>
  <si>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</si>
  <si>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</si>
  <si>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</si>
  <si>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</si>
  <si>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</si>
  <si>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</si>
  <si>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</si>
  <si>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</si>
  <si>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</si>
  <si>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</si>
  <si>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</si>
  <si>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</si>
  <si>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</si>
  <si>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</si>
  <si>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</si>
  <si>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</si>
  <si>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</si>
  <si>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</si>
  <si>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</si>
  <si>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</si>
  <si>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</si>
  <si>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</si>
  <si>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</si>
  <si>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</si>
  <si>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</si>
  <si>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</si>
  <si>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</si>
  <si>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</si>
  <si>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</si>
  <si>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</si>
  <si>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</si>
  <si>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</si>
  <si>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</si>
  <si>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</si>
  <si>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</si>
  <si>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</si>
  <si>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</si>
  <si>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</si>
  <si>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</si>
  <si>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</si>
  <si>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</si>
  <si>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</si>
  <si>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</si>
  <si>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</si>
  <si>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</si>
  <si>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</si>
  <si>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</si>
  <si>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</si>
  <si>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</si>
  <si>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</si>
  <si>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</si>
  <si>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</si>
  <si>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</si>
  <si>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</si>
  <si>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</si>
  <si>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</si>
  <si>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</si>
  <si>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</si>
  <si>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</si>
  <si>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</si>
  <si>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</si>
  <si>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</si>
  <si>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</si>
  <si>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</si>
  <si>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</si>
  <si>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</si>
  <si>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</si>
  <si>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</si>
  <si>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</si>
  <si>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</si>
  <si>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</si>
  <si>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</si>
  <si>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</si>
  <si>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</si>
  <si>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</si>
  <si>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</si>
  <si>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</si>
  <si>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</si>
  <si>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</si>
  <si>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</si>
  <si>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</si>
  <si>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</si>
  <si>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</si>
  <si>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</si>
  <si>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</si>
  <si>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</si>
  <si>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</si>
  <si>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</si>
  <si>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</si>
  <si>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</si>
  <si>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</si>
  <si>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</si>
  <si>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</si>
  <si>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</si>
  <si>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</si>
  <si>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</si>
  <si>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</si>
  <si>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</si>
  <si>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</si>
  <si>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</si>
  <si>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</si>
  <si>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</si>
  <si>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</si>
  <si>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</si>
  <si>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</si>
  <si>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</si>
  <si>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</si>
  <si>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</si>
  <si>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</si>
  <si>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</si>
  <si>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</si>
  <si>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</si>
  <si>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</si>
  <si>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</si>
  <si>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</si>
  <si>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</si>
  <si>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</si>
  <si>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</si>
  <si>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</si>
  <si>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</si>
  <si>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</si>
  <si>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</si>
  <si>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</si>
  <si>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</si>
  <si>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</si>
  <si>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</si>
  <si>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</si>
  <si>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</si>
  <si>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</si>
  <si>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</si>
  <si>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</si>
  <si>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</si>
  <si>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</si>
  <si>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</si>
  <si>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</si>
  <si>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</si>
  <si>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</si>
  <si>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</si>
  <si>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</si>
  <si>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</si>
  <si>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</si>
  <si>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</si>
  <si>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</si>
  <si>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</si>
  <si>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</si>
  <si>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</si>
  <si>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</si>
  <si>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</si>
  <si>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</si>
  <si>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</si>
  <si>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</si>
  <si>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</si>
  <si>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</si>
  <si>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</si>
  <si>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</si>
  <si>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</si>
  <si>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</si>
  <si>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</si>
  <si>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</si>
  <si>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</si>
  <si>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</si>
  <si>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</si>
  <si>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</si>
  <si>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</si>
  <si>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</si>
  <si>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</si>
  <si>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</si>
  <si>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</si>
  <si>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</si>
  <si>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</si>
  <si>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</si>
  <si>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</si>
  <si>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</si>
  <si>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</si>
  <si>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</si>
  <si>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</si>
  <si>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</si>
  <si>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</si>
  <si>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</si>
  <si>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</si>
  <si>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</si>
  <si>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</si>
  <si>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</si>
  <si>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</si>
  <si>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</si>
  <si>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</si>
  <si>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</si>
  <si>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</si>
  <si>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</si>
  <si>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</si>
  <si>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</si>
  <si>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</si>
  <si>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</si>
  <si>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</si>
  <si>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</si>
  <si>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</si>
  <si>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</si>
  <si>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</si>
  <si>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</si>
  <si>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</si>
  <si>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</si>
  <si>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</si>
  <si>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</si>
  <si>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</si>
  <si>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</si>
  <si>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</si>
  <si>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</si>
  <si>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</si>
  <si>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</si>
  <si>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</si>
  <si>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</si>
  <si>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</si>
  <si>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</si>
  <si>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</si>
  <si>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</si>
  <si>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</si>
  <si>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</si>
  <si>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</si>
  <si>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</si>
  <si>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</si>
  <si>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</si>
  <si>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</si>
  <si>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</si>
  <si>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</si>
  <si>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</si>
  <si>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</si>
  <si>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</si>
  <si>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</si>
  <si>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</si>
  <si>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</si>
  <si>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</si>
  <si>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</si>
  <si>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</si>
  <si>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</si>
  <si>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</si>
  <si>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</si>
  <si>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</si>
  <si>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</si>
  <si>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</si>
  <si>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</si>
  <si>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</si>
  <si>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</si>
  <si>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</si>
  <si>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</si>
  <si>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</si>
  <si>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</si>
  <si>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</si>
  <si>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</si>
  <si>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</si>
  <si>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</si>
  <si>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</si>
  <si>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</si>
  <si>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</si>
  <si>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</si>
  <si>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</si>
  <si>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</si>
  <si>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</si>
  <si>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</si>
  <si>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</si>
  <si>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</si>
  <si>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</si>
  <si>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</si>
  <si>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</si>
  <si>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</si>
  <si>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</si>
  <si>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</si>
  <si>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</si>
  <si>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</si>
  <si>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</si>
  <si>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</si>
  <si>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</si>
  <si>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</si>
  <si>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</si>
  <si>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</si>
  <si>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</si>
  <si>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</si>
  <si>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</si>
  <si>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</si>
  <si>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</si>
  <si>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</si>
  <si>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</si>
  <si>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</si>
  <si>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</si>
  <si>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</si>
  <si>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</si>
  <si>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</si>
  <si>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</si>
  <si>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</si>
  <si>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</si>
  <si>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</si>
  <si>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</si>
  <si>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</si>
  <si>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</si>
  <si>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</si>
  <si>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</si>
  <si>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</si>
  <si>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</si>
  <si>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</si>
  <si>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</si>
  <si>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</si>
  <si>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</si>
  <si>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</si>
  <si>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</si>
  <si>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</si>
  <si>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</si>
  <si>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</si>
  <si>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</si>
  <si>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</si>
  <si>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</si>
  <si>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</si>
  <si>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</si>
  <si>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</si>
  <si>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</si>
  <si>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</si>
  <si>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</si>
  <si>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</si>
  <si>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</si>
  <si>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</si>
  <si>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</si>
  <si>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</si>
  <si>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</si>
  <si>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</si>
  <si>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</si>
  <si>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</si>
  <si>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</si>
  <si>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</si>
  <si>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</si>
  <si>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</si>
  <si>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</si>
  <si>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</si>
  <si>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</si>
  <si>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</si>
  <si>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</si>
  <si>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</si>
  <si>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</si>
  <si>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</si>
  <si>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</si>
  <si>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</si>
  <si>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</si>
  <si>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</si>
  <si>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</si>
  <si>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</si>
  <si>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</si>
  <si>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</si>
  <si>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</si>
  <si>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</si>
  <si>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</si>
  <si>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</si>
  <si>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</si>
  <si>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</si>
  <si>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</si>
  <si>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</si>
  <si>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</si>
  <si>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</si>
  <si>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</si>
  <si>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</si>
  <si>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</si>
  <si>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</si>
  <si>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</si>
  <si>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</si>
  <si>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</si>
  <si>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</si>
  <si>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</si>
  <si>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</si>
  <si>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</si>
  <si>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</si>
  <si>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</si>
  <si>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</si>
  <si>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</si>
  <si>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</si>
  <si>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</si>
  <si>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</si>
  <si>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</si>
  <si>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</si>
  <si>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</si>
  <si>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</si>
  <si>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</si>
  <si>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</si>
  <si>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</si>
  <si>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</si>
  <si>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</si>
  <si>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</si>
  <si>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</si>
  <si>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</si>
  <si>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</si>
  <si>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</si>
  <si>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</si>
  <si>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</si>
  <si>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</si>
  <si>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</si>
  <si>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</si>
  <si>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</si>
  <si>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</si>
  <si>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</si>
  <si>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</si>
  <si>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</si>
  <si>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</si>
  <si>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</si>
  <si>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</si>
  <si>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</si>
  <si>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</si>
  <si>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</si>
  <si>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</si>
  <si>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</si>
  <si>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</si>
  <si>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</si>
  <si>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</si>
  <si>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</si>
  <si>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</si>
  <si>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</si>
  <si>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</si>
  <si>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</si>
  <si>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</si>
  <si>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</si>
  <si>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</si>
  <si>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</si>
  <si>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</si>
  <si>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</si>
  <si>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</si>
  <si>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</si>
  <si>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</si>
  <si>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</si>
  <si>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</si>
  <si>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</si>
  <si>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</si>
  <si>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</si>
  <si>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</si>
  <si>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</si>
  <si>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</si>
  <si>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</si>
  <si>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</si>
  <si>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</si>
  <si>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</si>
  <si>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</si>
  <si>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</si>
  <si>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</si>
  <si>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</si>
  <si>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</si>
  <si>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</si>
  <si>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</si>
  <si>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</si>
  <si>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</si>
  <si>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</si>
  <si>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</si>
  <si>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</si>
  <si>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</si>
  <si>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</si>
  <si>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</si>
  <si>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</si>
  <si>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</si>
  <si>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</si>
  <si>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</si>
  <si>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</si>
  <si>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</si>
  <si>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</si>
  <si>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</si>
  <si>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</si>
  <si>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</si>
  <si>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</si>
  <si>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</si>
  <si>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</si>
  <si>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</si>
  <si>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</si>
  <si>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</si>
  <si>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</si>
  <si>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</si>
  <si>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</si>
  <si>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</si>
  <si>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</si>
  <si>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</si>
  <si>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</si>
  <si>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</si>
  <si>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</si>
  <si>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</si>
  <si>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</si>
  <si>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</si>
  <si>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</si>
  <si>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</si>
  <si>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</si>
  <si>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</si>
  <si>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</si>
  <si>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</si>
  <si>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</si>
  <si>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</si>
  <si>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</si>
  <si>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</si>
  <si>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</si>
  <si>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</si>
  <si>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</si>
  <si>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</si>
  <si>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</si>
  <si>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</si>
  <si>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</si>
  <si>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</si>
  <si>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</si>
  <si>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</si>
  <si>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</si>
  <si>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</si>
  <si>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</si>
  <si>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</si>
  <si>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</si>
  <si>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</si>
  <si>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</si>
  <si>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</si>
  <si>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</si>
  <si>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</si>
  <si>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</si>
  <si>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</si>
  <si>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</si>
  <si>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</si>
  <si>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</si>
  <si>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</si>
  <si>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</si>
  <si>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</si>
  <si>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</si>
  <si>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</si>
  <si>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</si>
  <si>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</si>
  <si>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</si>
  <si>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</si>
  <si>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</si>
  <si>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</si>
  <si>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</si>
  <si>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</si>
  <si>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</si>
  <si>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</si>
  <si>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</si>
  <si>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</si>
  <si>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</si>
  <si>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</si>
  <si>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</si>
  <si>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</si>
  <si>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</si>
  <si>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</si>
  <si>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</si>
  <si>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</si>
  <si>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</si>
  <si>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</si>
  <si>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</si>
  <si>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</si>
  <si>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</si>
  <si>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</si>
  <si>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</si>
  <si>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</si>
  <si>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</si>
  <si>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</si>
  <si>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</si>
  <si>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</si>
  <si>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</si>
  <si>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</si>
  <si>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</si>
  <si>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</si>
  <si>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</si>
  <si>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</si>
  <si>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</si>
  <si>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</si>
  <si>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</si>
  <si>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</si>
  <si>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</si>
  <si>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</si>
  <si>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</si>
  <si>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</si>
  <si>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</si>
  <si>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</si>
  <si>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</si>
  <si>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</si>
  <si>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</si>
  <si>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</si>
  <si>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</si>
  <si>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</si>
  <si>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</si>
  <si>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</si>
  <si>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</si>
  <si>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</si>
  <si>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</si>
  <si>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</si>
  <si>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</si>
  <si>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</si>
  <si>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</si>
  <si>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</si>
  <si>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</si>
  <si>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</si>
  <si>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</si>
  <si>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</si>
  <si>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</si>
  <si>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</si>
  <si>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</si>
  <si>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</si>
  <si>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</si>
  <si>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</si>
  <si>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</si>
  <si>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</si>
  <si>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</si>
  <si>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</si>
  <si>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</si>
  <si>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</si>
  <si>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</si>
  <si>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</si>
  <si>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</si>
  <si>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</si>
  <si>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</si>
  <si>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</si>
  <si>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</si>
  <si>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</si>
  <si>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</si>
  <si>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</si>
  <si>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</si>
  <si>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</si>
  <si>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</si>
  <si>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</si>
  <si>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</si>
  <si>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</si>
  <si>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</si>
  <si>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</si>
  <si>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</si>
  <si>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</si>
  <si>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</si>
  <si>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</si>
  <si>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</si>
  <si>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</si>
  <si>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</si>
  <si>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</si>
  <si>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</si>
  <si>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</si>
  <si>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</si>
  <si>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</si>
  <si>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</si>
  <si>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</si>
  <si>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</si>
  <si>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</si>
  <si>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</si>
  <si>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</si>
  <si>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</si>
  <si>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</si>
  <si>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</si>
  <si>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</si>
  <si>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</si>
  <si>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</si>
  <si>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</si>
  <si>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</si>
  <si>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</si>
  <si>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</si>
  <si>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</si>
  <si>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</si>
  <si>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</si>
  <si>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</si>
  <si>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</si>
  <si>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</si>
  <si>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</si>
  <si>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</si>
  <si>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</si>
  <si>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</si>
  <si>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</si>
  <si>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</si>
  <si>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</si>
  <si>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</si>
  <si>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</si>
  <si>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</si>
  <si>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</si>
  <si>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</si>
  <si>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</si>
  <si>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</si>
  <si>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</si>
  <si>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</si>
  <si>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</si>
  <si>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</si>
  <si>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</si>
  <si>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</si>
  <si>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</si>
  <si>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</si>
  <si>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</si>
  <si>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</si>
  <si>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</si>
  <si>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</si>
  <si>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</si>
  <si>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</si>
  <si>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</si>
  <si>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</si>
  <si>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</si>
  <si>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</si>
  <si>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</si>
  <si>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</si>
  <si>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</si>
  <si>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</si>
  <si>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</si>
  <si>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</si>
  <si>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</si>
  <si>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</si>
  <si>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</si>
  <si>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</si>
  <si>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</si>
  <si>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</si>
  <si>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</si>
  <si>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</si>
  <si>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</si>
  <si>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</si>
  <si>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</si>
  <si>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</si>
  <si>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</si>
  <si>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</si>
  <si>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</si>
  <si>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</si>
  <si>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</si>
  <si>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</si>
  <si>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</si>
  <si>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</si>
  <si>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</si>
  <si>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</si>
  <si>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</si>
  <si>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</si>
  <si>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</si>
  <si>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</si>
  <si>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</si>
  <si>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</si>
  <si>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</si>
  <si>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</si>
  <si>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</si>
  <si>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</si>
  <si>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</si>
  <si>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</si>
  <si>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</si>
  <si>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</si>
  <si>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</si>
  <si>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</si>
  <si>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</si>
  <si>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</si>
  <si>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</si>
  <si>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</si>
  <si>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</si>
  <si>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</si>
  <si>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</si>
  <si>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</si>
  <si>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</si>
  <si>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</si>
  <si>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</si>
  <si>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</si>
  <si>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</si>
  <si>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</si>
  <si>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</si>
  <si>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</si>
  <si>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</si>
  <si>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</si>
  <si>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</si>
  <si>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</si>
  <si>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</si>
  <si>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</si>
  <si>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</si>
  <si>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</si>
  <si>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</si>
  <si>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</si>
  <si>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</si>
  <si>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</si>
  <si>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</si>
  <si>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</si>
  <si>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</si>
  <si>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</si>
  <si>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</si>
  <si>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</si>
  <si>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</si>
  <si>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</si>
  <si>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</si>
  <si>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</si>
  <si>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</si>
  <si>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</si>
  <si>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</si>
  <si>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</si>
  <si>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</si>
  <si>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</si>
  <si>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</si>
  <si>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</si>
  <si>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</si>
  <si>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</si>
  <si>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</si>
  <si>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</si>
  <si>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</si>
  <si>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</si>
  <si>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</si>
  <si>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</si>
  <si>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</si>
  <si>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</si>
  <si>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</si>
  <si>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</si>
  <si>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</si>
  <si>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</si>
  <si>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</si>
  <si>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</si>
  <si>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</si>
  <si>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</si>
  <si>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</si>
  <si>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</si>
  <si>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</si>
  <si>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</si>
  <si>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</si>
  <si>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</si>
  <si>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</si>
  <si>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</si>
  <si>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</si>
  <si>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</si>
  <si>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</si>
  <si>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</si>
  <si>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</si>
  <si>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</si>
  <si>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</si>
  <si>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</si>
  <si>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</si>
  <si>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</si>
  <si>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</si>
  <si>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</si>
  <si>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</si>
  <si>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</si>
  <si>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</si>
  <si>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</si>
  <si>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</si>
  <si>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</si>
  <si>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</si>
  <si>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</si>
  <si>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</si>
  <si>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</si>
  <si>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</si>
  <si>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</si>
  <si>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</si>
  <si>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</si>
  <si>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</si>
  <si>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</si>
  <si>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</si>
  <si>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</si>
  <si>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</si>
  <si>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</si>
  <si>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</si>
  <si>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</si>
  <si>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</si>
  <si>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</si>
  <si>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</si>
  <si>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</si>
  <si>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</si>
  <si>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</si>
  <si>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</si>
  <si>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</si>
  <si>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</si>
  <si>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</si>
  <si>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</si>
  <si>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</si>
  <si>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</si>
  <si>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</si>
  <si>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</si>
  <si>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</si>
  <si>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</si>
  <si>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</si>
  <si>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</si>
  <si>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</si>
  <si>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</si>
  <si>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</si>
  <si>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</si>
  <si>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</si>
  <si>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</si>
  <si>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</si>
  <si>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</si>
  <si>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</si>
  <si>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</si>
  <si>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</si>
  <si>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</si>
  <si>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</si>
  <si>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</si>
  <si>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</si>
  <si>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</si>
  <si>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</si>
  <si>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</si>
  <si>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</si>
  <si>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</si>
  <si>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</si>
  <si>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</si>
  <si>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</si>
  <si>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</si>
  <si>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</si>
  <si>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</si>
  <si>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</si>
  <si>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</si>
  <si>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</si>
  <si>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</si>
  <si>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</si>
  <si>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</si>
  <si>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</si>
  <si>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</si>
  <si>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</si>
  <si>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</si>
  <si>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</si>
  <si>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</si>
  <si>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</si>
  <si>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</si>
  <si>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</si>
  <si>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</si>
  <si>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</si>
  <si>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</si>
  <si>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</si>
  <si>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</si>
  <si>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</si>
  <si>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</si>
  <si>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</si>
  <si>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</si>
  <si>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</si>
  <si>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</si>
  <si>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</si>
  <si>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</si>
  <si>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</si>
  <si>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</si>
  <si>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</si>
  <si>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</si>
  <si>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</si>
  <si>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</si>
  <si>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</si>
  <si>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</si>
  <si>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</si>
  <si>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</si>
  <si>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</si>
  <si>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</si>
  <si>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</si>
  <si>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</si>
  <si>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</si>
  <si>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</si>
  <si>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</si>
  <si>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</si>
  <si>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</si>
  <si>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</si>
  <si>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</si>
  <si>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</si>
  <si>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</si>
  <si>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</si>
  <si>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</si>
  <si>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</si>
  <si>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</si>
  <si>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</si>
  <si>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</si>
  <si>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</si>
  <si>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</si>
  <si>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</si>
  <si>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</si>
  <si>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</si>
  <si>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</si>
  <si>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</si>
  <si>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</si>
  <si>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</si>
  <si>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</si>
  <si>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</si>
  <si>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</si>
  <si>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</si>
  <si>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</si>
  <si>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</si>
  <si>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</si>
  <si>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</si>
  <si>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</si>
  <si>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</si>
  <si>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</si>
  <si>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</si>
  <si>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</si>
  <si>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</si>
  <si>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</si>
  <si>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</si>
  <si>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</si>
  <si>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</si>
  <si>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</si>
  <si>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</si>
  <si>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</si>
  <si>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</si>
  <si>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</si>
  <si>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</si>
  <si>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</si>
  <si>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</si>
  <si>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</si>
  <si>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</si>
  <si>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</si>
  <si>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</si>
  <si>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</si>
  <si>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</si>
  <si>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</si>
  <si>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</si>
  <si>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</si>
  <si>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</si>
  <si>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</si>
  <si>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</si>
  <si>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</si>
  <si>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</si>
  <si>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</si>
  <si>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</si>
  <si>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</si>
  <si>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</si>
  <si>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</si>
  <si>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</si>
  <si>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</si>
  <si>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</si>
  <si>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</si>
  <si>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</si>
  <si>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</si>
  <si>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</si>
  <si>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</si>
  <si>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</si>
  <si>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</si>
  <si>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</si>
  <si>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</si>
  <si>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</si>
  <si>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</si>
  <si>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</si>
  <si>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</si>
  <si>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</si>
  <si>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</si>
  <si>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</si>
  <si>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</si>
  <si>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</si>
  <si>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</si>
  <si>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</si>
  <si>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</si>
  <si>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</si>
  <si>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</si>
  <si>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</si>
  <si>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</si>
  <si>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</si>
  <si>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</si>
  <si>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</si>
  <si>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</si>
  <si>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</si>
  <si>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</si>
  <si>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</si>
  <si>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</si>
  <si>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</si>
  <si>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</si>
  <si>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</si>
  <si>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</si>
  <si>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</si>
  <si>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</si>
  <si>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</si>
  <si>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</si>
  <si>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</si>
  <si>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</si>
  <si>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</si>
  <si>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</si>
  <si>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</si>
  <si>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</si>
  <si>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</si>
  <si>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</si>
  <si>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</si>
  <si>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</si>
  <si>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</si>
  <si>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</si>
  <si>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</si>
  <si>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</si>
  <si>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</si>
  <si>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</si>
  <si>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</si>
  <si>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</si>
  <si>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</si>
  <si>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</si>
  <si>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</si>
  <si>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</si>
  <si>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</si>
  <si>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</si>
  <si>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</si>
  <si>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</si>
  <si>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</si>
  <si>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</si>
  <si>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</si>
  <si>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</si>
  <si>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</si>
  <si>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</si>
  <si>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</si>
  <si>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</si>
  <si>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</si>
  <si>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</si>
  <si>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</si>
  <si>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</si>
  <si>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</si>
  <si>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</si>
  <si>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</si>
  <si>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</si>
  <si>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</si>
  <si>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</si>
  <si>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</si>
  <si>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</si>
  <si>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</si>
  <si>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</si>
  <si>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</si>
  <si>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</si>
  <si>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</si>
  <si>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</si>
  <si>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</si>
  <si>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</si>
  <si>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</si>
  <si>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</si>
  <si>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</si>
  <si>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</si>
  <si>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</si>
  <si>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</si>
  <si>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</si>
  <si>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</si>
  <si>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</si>
  <si>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</si>
  <si>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</si>
  <si>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</si>
  <si>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</si>
  <si>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</si>
  <si>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</si>
  <si>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</si>
  <si>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</si>
  <si>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</si>
  <si>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</si>
  <si>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</si>
  <si>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</si>
  <si>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</si>
  <si>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</si>
  <si>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</si>
  <si>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</si>
  <si>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</si>
  <si>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</si>
  <si>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</si>
  <si>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</si>
  <si>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</si>
  <si>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</si>
  <si>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</si>
  <si>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</si>
  <si>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</si>
  <si>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</si>
  <si>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</si>
  <si>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</si>
  <si>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</si>
  <si>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</si>
  <si>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</si>
  <si>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</si>
  <si>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</si>
  <si>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</si>
  <si>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</si>
  <si>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</si>
  <si>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</si>
  <si>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</si>
  <si>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</si>
  <si>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</si>
  <si>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</si>
  <si>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</si>
  <si>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</si>
  <si>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</si>
  <si>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</si>
  <si>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</si>
  <si>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</si>
  <si>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</si>
  <si>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</si>
  <si>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</si>
  <si>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</si>
  <si>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</si>
  <si>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</si>
  <si>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</si>
  <si>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</si>
  <si>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</si>
  <si>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</si>
  <si>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</si>
  <si>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</si>
  <si>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</si>
  <si>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</si>
  <si>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</si>
  <si>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</si>
  <si>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</si>
  <si>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</si>
  <si>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</si>
  <si>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</si>
  <si>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</si>
  <si>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</si>
  <si>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</si>
  <si>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</si>
  <si>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</si>
  <si>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</si>
  <si>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</si>
  <si>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</si>
  <si>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</si>
  <si>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</si>
  <si>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</si>
  <si>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</si>
  <si>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</si>
  <si>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</si>
  <si>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</si>
  <si>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</si>
  <si>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</si>
  <si>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</si>
  <si>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</si>
  <si>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</si>
  <si>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</si>
  <si>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</si>
  <si>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</si>
  <si>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</si>
  <si>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</si>
  <si>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</si>
  <si>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</si>
  <si>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</si>
  <si>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</si>
  <si>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</si>
  <si>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</si>
  <si>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</si>
  <si>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</si>
  <si>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</si>
  <si>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</si>
  <si>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</si>
  <si>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</si>
  <si>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</si>
  <si>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</si>
  <si>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</si>
  <si>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</si>
  <si>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</si>
  <si>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</si>
  <si>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</si>
  <si>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</si>
  <si>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</si>
  <si>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</si>
  <si>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</si>
  <si>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</si>
  <si>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</si>
  <si>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</si>
  <si>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</si>
  <si>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</si>
  <si>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</si>
  <si>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</si>
  <si>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</si>
  <si>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</si>
  <si>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</si>
  <si>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</si>
  <si>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</si>
  <si>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</si>
  <si>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</si>
  <si>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</si>
  <si>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</si>
  <si>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</si>
  <si>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</si>
  <si>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</si>
  <si>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</si>
  <si>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</si>
  <si>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</si>
  <si>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</si>
  <si>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</si>
  <si>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</si>
  <si>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</si>
  <si>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</si>
  <si>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</si>
  <si>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</si>
  <si>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</si>
  <si>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</si>
  <si>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</si>
  <si>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</si>
  <si>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</si>
  <si>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</si>
  <si>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</si>
  <si>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</si>
  <si>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</si>
  <si>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</si>
  <si>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</si>
  <si>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</si>
  <si>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</si>
  <si>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</si>
  <si>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</si>
  <si>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</si>
  <si>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</si>
  <si>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</si>
  <si>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</si>
  <si>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</si>
  <si>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</si>
  <si>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</si>
  <si>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</si>
  <si>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</si>
  <si>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</si>
  <si>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</si>
  <si>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</si>
  <si>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</si>
  <si>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</si>
  <si>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</si>
  <si>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</si>
  <si>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</si>
  <si>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</si>
  <si>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</si>
  <si>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</si>
  <si>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</si>
  <si>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</si>
  <si>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</si>
  <si>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</si>
  <si>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</si>
  <si>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</si>
  <si>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</si>
  <si>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</si>
  <si>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</si>
  <si>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</si>
  <si>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</si>
  <si>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</si>
  <si>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</si>
  <si>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</si>
  <si>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</si>
  <si>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</si>
  <si>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</si>
  <si>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</si>
  <si>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</si>
  <si>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</si>
  <si>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</si>
  <si>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</si>
  <si>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</si>
  <si>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</si>
  <si>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</si>
  <si>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</si>
  <si>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</si>
  <si>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</si>
  <si>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</si>
  <si>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</si>
  <si>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</si>
  <si>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</si>
  <si>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</si>
  <si>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</si>
  <si>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</si>
  <si>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</si>
  <si>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</si>
  <si>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</si>
  <si>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</si>
  <si>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</si>
  <si>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</si>
  <si>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</si>
  <si>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</si>
  <si>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</si>
  <si>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</si>
  <si>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</si>
  <si>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</si>
  <si>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</si>
  <si>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</si>
  <si>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</si>
  <si>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</si>
  <si>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</si>
  <si>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</si>
  <si>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</si>
  <si>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</si>
  <si>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</si>
  <si>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</si>
  <si>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</si>
  <si>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</si>
  <si>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</si>
  <si>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</si>
  <si>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</si>
  <si>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</si>
  <si>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</si>
  <si>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</si>
  <si>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</si>
  <si>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</si>
  <si>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</si>
  <si>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</si>
  <si>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</si>
  <si>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</si>
  <si>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</si>
  <si>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</si>
  <si>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</si>
  <si>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</si>
  <si>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</si>
  <si>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</si>
  <si>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</si>
  <si>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</si>
  <si>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</si>
  <si>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</si>
  <si>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</si>
  <si>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</si>
  <si>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</si>
  <si>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</si>
  <si>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</si>
  <si>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</si>
  <si>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</si>
  <si>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</si>
  <si>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</si>
  <si>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</si>
  <si>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</si>
  <si>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</si>
  <si>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</si>
  <si>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</si>
  <si>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</si>
  <si>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</si>
  <si>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</si>
  <si>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</si>
  <si>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</si>
  <si>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</si>
  <si>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</si>
  <si>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</si>
  <si>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</si>
  <si>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</si>
  <si>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</si>
  <si>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</si>
  <si>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</si>
  <si>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</si>
  <si>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</si>
  <si>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</si>
  <si>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</si>
  <si>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</si>
  <si>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</si>
  <si>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</si>
  <si>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</si>
  <si>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</si>
  <si>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</si>
  <si>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</si>
  <si>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</si>
  <si>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</si>
  <si>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</si>
  <si>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</si>
  <si>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</si>
  <si>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</si>
  <si>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</si>
  <si>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</si>
  <si>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</si>
  <si>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</si>
  <si>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</si>
  <si>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</si>
  <si>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</si>
  <si>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</si>
  <si>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</si>
  <si>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</si>
  <si>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</si>
  <si>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</si>
  <si>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</si>
  <si>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</si>
  <si>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</si>
  <si>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</si>
  <si>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</si>
  <si>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</si>
  <si>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</si>
  <si>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</si>
  <si>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</si>
  <si>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</si>
  <si>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</si>
  <si>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</si>
  <si>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</si>
  <si>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</si>
  <si>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</si>
  <si>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</si>
  <si>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</si>
  <si>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</si>
  <si>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</si>
  <si>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</si>
  <si>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</si>
  <si>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</si>
  <si>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</si>
  <si>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</si>
  <si>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</si>
  <si>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</si>
  <si>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</si>
  <si>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</si>
  <si>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</si>
  <si>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</si>
  <si>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</si>
  <si>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</si>
  <si>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</si>
  <si>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</si>
  <si>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</si>
  <si>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</si>
  <si>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</si>
  <si>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</si>
  <si>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</si>
  <si>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</si>
  <si>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</si>
  <si>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</si>
  <si>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</si>
  <si>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</si>
  <si>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</si>
  <si>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</si>
  <si>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</si>
  <si>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</si>
  <si>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</si>
  <si>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</si>
  <si>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</si>
  <si>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</si>
  <si>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</si>
  <si>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</si>
  <si>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</si>
  <si>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</si>
  <si>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</si>
  <si>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</si>
  <si>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</si>
  <si>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</si>
  <si>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</si>
  <si>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</si>
  <si>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</si>
  <si>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</si>
  <si>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</si>
  <si>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</si>
  <si>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</si>
  <si>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</si>
  <si>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</si>
  <si>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</si>
  <si>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</si>
  <si>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</si>
  <si>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</si>
  <si>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</si>
  <si>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</si>
  <si>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</si>
  <si>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</si>
  <si>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</si>
  <si>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</si>
  <si>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</si>
  <si>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</si>
  <si>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</si>
  <si>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</si>
  <si>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</si>
  <si>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</si>
  <si>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</si>
  <si>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</si>
  <si>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</si>
  <si>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</si>
  <si>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</si>
  <si>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</si>
  <si>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</si>
  <si>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</si>
  <si>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</si>
  <si>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</si>
  <si>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</si>
  <si>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</si>
  <si>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</si>
  <si>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</si>
  <si>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</si>
  <si>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</si>
  <si>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</si>
  <si>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</si>
  <si>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</si>
  <si>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</si>
  <si>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</si>
  <si>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</si>
  <si>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</si>
  <si>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</si>
  <si>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</si>
  <si>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</si>
  <si>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</si>
  <si>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</si>
  <si>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</si>
  <si>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</si>
  <si>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</si>
  <si>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</si>
  <si>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</si>
  <si>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</si>
  <si>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</si>
  <si>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</si>
  <si>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</si>
  <si>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</si>
  <si>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</si>
  <si>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</si>
  <si>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</si>
  <si>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</si>
  <si>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</si>
  <si>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</si>
  <si>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</si>
  <si>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</si>
  <si>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</si>
  <si>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</si>
  <si>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</si>
  <si>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</si>
  <si>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</si>
  <si>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</si>
  <si>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</si>
  <si>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</si>
  <si>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</si>
  <si>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</si>
  <si>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</si>
  <si>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</si>
  <si>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</si>
  <si>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</si>
  <si>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</si>
  <si>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</si>
  <si>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</si>
  <si>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</si>
  <si>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</si>
  <si>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</si>
  <si>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</si>
  <si>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</si>
  <si>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</si>
  <si>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</si>
  <si>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</si>
  <si>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</si>
  <si>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</si>
  <si>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</si>
  <si>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</si>
  <si>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</si>
  <si>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</si>
  <si>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</si>
  <si>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</si>
  <si>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</si>
  <si>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</si>
  <si>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</si>
  <si>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</si>
  <si>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</si>
  <si>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</si>
  <si>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</si>
  <si>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</si>
  <si>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</si>
  <si>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</si>
  <si>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</si>
  <si>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</si>
  <si>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</si>
  <si>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</si>
  <si>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</si>
  <si>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</si>
  <si>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</si>
  <si>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</si>
  <si>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</si>
  <si>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</si>
  <si>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</si>
  <si>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</si>
  <si>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</si>
  <si>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</si>
  <si>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</si>
  <si>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</si>
  <si>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</si>
  <si>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</si>
  <si>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</si>
  <si>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</si>
  <si>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</si>
  <si>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</si>
  <si>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</si>
  <si>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</si>
  <si>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</si>
  <si>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</si>
  <si>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</si>
  <si>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</si>
  <si>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</si>
  <si>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</si>
  <si>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</si>
  <si>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</si>
  <si>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</si>
  <si>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</si>
  <si>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</si>
  <si>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</si>
  <si>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</si>
  <si>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</si>
  <si>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</si>
  <si>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</si>
  <si>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</si>
  <si>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</si>
  <si>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</si>
  <si>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</si>
  <si>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</si>
  <si>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</si>
  <si>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</si>
  <si>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</si>
  <si>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</si>
  <si>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</si>
  <si>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</si>
  <si>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</si>
  <si>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</si>
  <si>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</si>
  <si>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</si>
  <si>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</si>
  <si>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</si>
  <si>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</si>
  <si>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</si>
  <si>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</si>
  <si>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</si>
  <si>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</si>
  <si>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</si>
  <si>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</si>
  <si>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</si>
  <si>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</si>
  <si>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</si>
  <si>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</si>
  <si>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</si>
  <si>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</si>
  <si>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</si>
  <si>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</si>
  <si>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</si>
  <si>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</si>
  <si>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</si>
  <si>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</si>
  <si>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</si>
  <si>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</si>
  <si>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</si>
  <si>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</si>
  <si>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</si>
  <si>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</si>
  <si>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</si>
  <si>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</si>
  <si>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</si>
  <si>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</si>
  <si>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</si>
  <si>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</si>
  <si>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</si>
  <si>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</si>
  <si>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</si>
  <si>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</si>
  <si>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</si>
  <si>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</si>
  <si>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</si>
  <si>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</si>
  <si>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</si>
  <si>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</si>
  <si>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</si>
  <si>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</si>
  <si>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</si>
  <si>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</si>
  <si>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</si>
  <si>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</si>
  <si>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</si>
  <si>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</si>
  <si>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</si>
  <si>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</si>
  <si>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</si>
  <si>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</si>
  <si>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</si>
  <si>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</si>
  <si>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</si>
  <si>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</si>
  <si>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</si>
  <si>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</si>
  <si>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</si>
  <si>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</si>
  <si>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</si>
  <si>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</si>
  <si>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</si>
  <si>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</si>
  <si>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</si>
  <si>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</si>
  <si>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</si>
  <si>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</si>
  <si>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</si>
  <si>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</si>
  <si>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</si>
  <si>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</si>
  <si>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</si>
  <si>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</si>
  <si>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</si>
  <si>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</si>
  <si>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</si>
  <si>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</si>
  <si>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</si>
  <si>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</si>
  <si>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</si>
  <si>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</si>
  <si>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</si>
  <si>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</si>
  <si>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</si>
  <si>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</si>
  <si>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</si>
  <si>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</si>
  <si>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</si>
  <si>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</si>
  <si>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</si>
  <si>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</si>
  <si>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</si>
  <si>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</si>
  <si>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</si>
  <si>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</si>
  <si>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</si>
  <si>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</si>
  <si>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</si>
  <si>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</si>
  <si>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</si>
  <si>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</si>
  <si>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</si>
  <si>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</si>
  <si>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</si>
  <si>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</si>
  <si>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</si>
  <si>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</si>
  <si>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</si>
  <si>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</si>
  <si>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</si>
  <si>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</si>
  <si>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</si>
  <si>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</si>
  <si>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</si>
  <si>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</si>
  <si>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</si>
  <si>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</si>
  <si>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</si>
  <si>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</si>
  <si>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</si>
  <si>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</si>
  <si>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</si>
  <si>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</si>
  <si>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</si>
  <si>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</si>
  <si>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</si>
  <si>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</si>
  <si>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</si>
  <si>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</si>
  <si>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</si>
  <si>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</si>
  <si>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</si>
  <si>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</si>
  <si>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</si>
  <si>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</si>
  <si>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</si>
  <si>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</si>
  <si>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</si>
  <si>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</si>
  <si>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</si>
  <si>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</si>
  <si>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</si>
  <si>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</si>
  <si>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</si>
  <si>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</si>
  <si>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</si>
  <si>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</si>
  <si>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</si>
  <si>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</si>
  <si>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</si>
  <si>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</si>
  <si>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</si>
  <si>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</si>
  <si>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</si>
  <si>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</si>
  <si>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</si>
  <si>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</si>
  <si>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</si>
  <si>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</si>
  <si>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</si>
  <si>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</si>
  <si>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</si>
  <si>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</si>
  <si>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</si>
  <si>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</si>
  <si>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</si>
  <si>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</si>
  <si>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</si>
  <si>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</si>
  <si>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</si>
  <si>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</si>
  <si>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</si>
  <si>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</si>
  <si>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</si>
  <si>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</si>
  <si>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</si>
  <si>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</si>
  <si>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</si>
  <si>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</si>
  <si>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</si>
  <si>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</si>
  <si>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</si>
  <si>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</si>
  <si>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</si>
  <si>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</si>
  <si>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</si>
  <si>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</si>
  <si>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</si>
  <si>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</si>
  <si>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</si>
  <si>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</si>
  <si>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</si>
  <si>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</si>
  <si>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</si>
  <si>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</si>
  <si>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</si>
  <si>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</si>
  <si>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</si>
  <si>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</si>
  <si>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</si>
  <si>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</si>
  <si>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</si>
  <si>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</si>
  <si>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</si>
  <si>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</si>
  <si>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</si>
  <si>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</si>
  <si>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</si>
  <si>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</si>
  <si>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</si>
  <si>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</si>
  <si>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</si>
  <si>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</si>
  <si>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</si>
  <si>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</si>
  <si>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</si>
  <si>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</si>
  <si>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</si>
  <si>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</si>
  <si>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</si>
  <si>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</si>
  <si>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</si>
  <si>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</si>
  <si>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</si>
  <si>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</si>
  <si>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</si>
  <si>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</si>
  <si>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</si>
  <si>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</si>
  <si>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</si>
  <si>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</si>
  <si>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</si>
  <si>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</si>
  <si>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</si>
  <si>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</si>
  <si>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</si>
  <si>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</si>
  <si>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</si>
  <si>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</si>
  <si>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</si>
  <si>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</si>
  <si>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</si>
  <si>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</si>
  <si>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</si>
  <si>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</si>
  <si>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</si>
  <si>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</si>
  <si>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</si>
  <si>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</si>
  <si>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</si>
  <si>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</si>
  <si>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</si>
  <si>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</si>
  <si>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</si>
  <si>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</si>
  <si>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</si>
  <si>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</si>
  <si>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</si>
  <si>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</si>
  <si>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</si>
  <si>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</si>
  <si>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</si>
  <si>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</si>
  <si>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</si>
  <si>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</si>
  <si>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</si>
  <si>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</si>
  <si>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</si>
  <si>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</si>
  <si>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</si>
  <si>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</si>
  <si>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</si>
  <si>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</si>
  <si>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</si>
  <si>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</si>
  <si>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</si>
  <si>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</si>
  <si>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</si>
  <si>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</si>
  <si>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</si>
  <si>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</si>
  <si>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</si>
  <si>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</si>
  <si>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</si>
  <si>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</si>
  <si>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</si>
  <si>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</si>
  <si>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</si>
  <si>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</si>
  <si>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</si>
  <si>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</si>
  <si>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</si>
  <si>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</si>
  <si>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</si>
  <si>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</si>
  <si>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</si>
  <si>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</si>
  <si>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</si>
  <si>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</si>
  <si>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</si>
  <si>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</si>
  <si>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</si>
  <si>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</si>
  <si>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</si>
  <si>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</si>
  <si>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</si>
  <si>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</si>
  <si>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</si>
  <si>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</si>
  <si>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</si>
  <si>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</si>
  <si>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</si>
  <si>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</si>
  <si>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</si>
  <si>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</si>
  <si>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</si>
  <si>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</si>
  <si>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</si>
  <si>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</si>
  <si>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</si>
  <si>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</si>
  <si>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</si>
  <si>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</si>
  <si>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</si>
  <si>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</si>
  <si>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</si>
  <si>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</si>
  <si>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</si>
  <si>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</si>
  <si>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</si>
  <si>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</si>
  <si>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</si>
  <si>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</si>
  <si>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</si>
  <si>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</si>
  <si>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</si>
  <si>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</si>
  <si>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</si>
  <si>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</si>
  <si>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</si>
  <si>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</si>
  <si>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</si>
  <si>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</si>
  <si>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</si>
  <si>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</si>
  <si>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</si>
  <si>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</si>
  <si>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</si>
  <si>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</si>
  <si>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</si>
  <si>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</si>
  <si>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</si>
  <si>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</si>
  <si>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</si>
  <si>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</si>
  <si>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</si>
  <si>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</si>
  <si>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</si>
  <si>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</si>
  <si>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</si>
  <si>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</si>
  <si>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</si>
  <si>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</si>
  <si>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</si>
  <si>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</si>
  <si>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</si>
  <si>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</si>
  <si>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</si>
  <si>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</si>
  <si>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</si>
  <si>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</si>
  <si>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</si>
  <si>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</si>
  <si>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</si>
  <si>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</si>
  <si>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</si>
  <si>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</si>
  <si>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</si>
  <si>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</si>
  <si>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</si>
  <si>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</si>
  <si>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</si>
  <si>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</si>
  <si>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</si>
  <si>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</si>
  <si>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</si>
  <si>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</si>
  <si>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</si>
  <si>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</si>
  <si>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</si>
  <si>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</si>
  <si>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</si>
  <si>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</si>
  <si>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</si>
  <si>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</si>
  <si>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</si>
  <si>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</si>
  <si>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</si>
  <si>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</si>
  <si>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</si>
  <si>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</si>
  <si>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</si>
  <si>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</si>
  <si>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</si>
  <si>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</si>
  <si>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</si>
  <si>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</si>
  <si>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</si>
  <si>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</si>
  <si>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</si>
  <si>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</si>
  <si>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</si>
  <si>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</si>
  <si>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</si>
  <si>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</si>
  <si>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</si>
  <si>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</si>
  <si>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</si>
  <si>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</si>
  <si>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</si>
  <si>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</si>
  <si>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</si>
  <si>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</si>
  <si>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</si>
  <si>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</si>
  <si>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</si>
  <si>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</si>
  <si>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</si>
  <si>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</si>
  <si>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</si>
  <si>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</si>
  <si>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</si>
  <si>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</si>
  <si>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</si>
  <si>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</si>
  <si>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</si>
  <si>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</si>
  <si>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</si>
  <si>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</si>
  <si>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</si>
  <si>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</si>
  <si>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</si>
  <si>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</si>
  <si>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</si>
  <si>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</si>
  <si>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</si>
  <si>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</si>
  <si>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</si>
  <si>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</si>
  <si>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</si>
  <si>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</si>
  <si>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</si>
  <si>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</si>
  <si>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</si>
  <si>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</si>
  <si>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</si>
  <si>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</si>
  <si>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</si>
  <si>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</si>
  <si>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</si>
  <si>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</si>
  <si>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</si>
  <si>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</si>
  <si>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</si>
  <si>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</si>
  <si>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</si>
  <si>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</si>
  <si>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</si>
  <si>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</si>
  <si>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</si>
  <si>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</si>
  <si>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</si>
  <si>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</si>
  <si>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</si>
  <si>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</si>
  <si>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</si>
  <si>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</si>
  <si>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</si>
  <si>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</si>
  <si>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</si>
  <si>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</si>
  <si>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</si>
  <si>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</si>
  <si>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</si>
  <si>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</si>
  <si>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</si>
  <si>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</si>
  <si>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</si>
  <si>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</si>
  <si>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</si>
  <si>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</si>
  <si>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</si>
  <si>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</si>
  <si>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</si>
  <si>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</si>
  <si>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</si>
  <si>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</si>
  <si>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</si>
  <si>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</si>
  <si>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</si>
  <si>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</si>
  <si>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</si>
  <si>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</si>
  <si>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</si>
  <si>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</si>
  <si>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</si>
  <si>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</si>
  <si>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</si>
  <si>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</si>
  <si>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</si>
  <si>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</si>
  <si>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</si>
  <si>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</si>
  <si>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</si>
  <si>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</si>
  <si>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</si>
  <si>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</si>
  <si>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</si>
  <si>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</si>
  <si>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</si>
  <si>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</si>
  <si>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</si>
  <si>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</si>
  <si>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</si>
  <si>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</si>
  <si>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</si>
  <si>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</si>
  <si>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</si>
  <si>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</si>
  <si>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</si>
  <si>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</si>
  <si>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</si>
  <si>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</si>
  <si>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</si>
  <si>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</si>
  <si>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</si>
  <si>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</si>
  <si>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</si>
  <si>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</si>
  <si>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</si>
  <si>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</si>
  <si>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</si>
  <si>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</si>
  <si>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</si>
  <si>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</si>
  <si>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</si>
  <si>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</si>
  <si>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</si>
  <si>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</si>
  <si>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</si>
  <si>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</si>
  <si>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</si>
  <si>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</si>
  <si>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</si>
  <si>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</si>
  <si>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</si>
  <si>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</si>
  <si>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</si>
  <si>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</si>
  <si>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</si>
  <si>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</si>
  <si>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</si>
  <si>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</si>
  <si>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</si>
  <si>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</si>
  <si>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</si>
  <si>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</si>
  <si>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</si>
  <si>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</si>
  <si>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</si>
  <si>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</si>
  <si>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</si>
  <si>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</si>
  <si>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</si>
  <si>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</si>
  <si>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</si>
  <si>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</si>
  <si>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</si>
  <si>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</si>
  <si>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</si>
  <si>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</si>
  <si>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</si>
  <si>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</si>
  <si>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</si>
  <si>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</si>
  <si>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</si>
  <si>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</si>
  <si>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</si>
  <si>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</si>
  <si>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</si>
  <si>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</si>
  <si>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</si>
  <si>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</si>
  <si>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</si>
  <si>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</si>
  <si>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</si>
  <si>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</si>
  <si>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</si>
  <si>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</si>
  <si>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</si>
  <si>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</si>
  <si>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</si>
  <si>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</si>
  <si>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</si>
  <si>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</si>
  <si>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</si>
  <si>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</si>
  <si>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</si>
  <si>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</si>
  <si>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</si>
  <si>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</si>
  <si>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</si>
  <si>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</si>
  <si>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</si>
  <si>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</si>
  <si>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</si>
  <si>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</si>
  <si>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</si>
  <si>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</si>
  <si>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</si>
  <si>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</si>
  <si>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</si>
  <si>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</si>
  <si>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</si>
  <si>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</si>
  <si>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</si>
  <si>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</si>
  <si>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</si>
  <si>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</si>
  <si>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</si>
  <si>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</si>
  <si>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</si>
  <si>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</si>
  <si>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</si>
  <si>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</si>
  <si>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</si>
  <si>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</si>
  <si>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</si>
  <si>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</si>
  <si>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</si>
  <si>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</si>
  <si>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</si>
  <si>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</si>
  <si>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</si>
  <si>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</si>
  <si>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</si>
  <si>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</si>
  <si>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</si>
  <si>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</si>
  <si>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</si>
  <si>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</si>
  <si>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</si>
  <si>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</si>
  <si>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</si>
  <si>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</si>
  <si>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</si>
  <si>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</si>
  <si>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</si>
  <si>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</si>
  <si>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</si>
  <si>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</si>
  <si>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</si>
  <si>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</si>
  <si>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</si>
  <si>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</si>
  <si>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</si>
  <si>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</si>
  <si>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</si>
  <si>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</si>
  <si>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</si>
  <si>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</si>
  <si>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</si>
  <si>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</si>
  <si>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</si>
  <si>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</si>
  <si>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</si>
  <si>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</si>
  <si>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</si>
  <si>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</si>
  <si>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</si>
  <si>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</si>
  <si>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</si>
  <si>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</si>
  <si>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</si>
  <si>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</si>
  <si>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</si>
  <si>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</si>
  <si>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</si>
  <si>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</si>
  <si>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</si>
  <si>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</si>
  <si>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</si>
  <si>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</si>
  <si>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</si>
  <si>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</si>
  <si>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</si>
  <si>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</si>
  <si>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</si>
  <si>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</si>
  <si>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</si>
  <si>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</si>
  <si>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</si>
  <si>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</si>
  <si>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</si>
  <si>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</si>
  <si>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</si>
  <si>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</si>
  <si>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</si>
  <si>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</si>
  <si>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</si>
  <si>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</si>
  <si>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</si>
  <si>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</si>
  <si>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</si>
  <si>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</si>
  <si>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</si>
  <si>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</si>
  <si>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</si>
  <si>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</si>
  <si>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</si>
  <si>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</si>
  <si>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</si>
  <si>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</si>
  <si>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</si>
  <si>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</si>
  <si>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</si>
  <si>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</si>
  <si>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</si>
  <si>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</si>
  <si>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</si>
  <si>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</si>
  <si>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</si>
  <si>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</si>
  <si>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</si>
  <si>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</si>
  <si>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</si>
  <si>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</si>
  <si>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</si>
  <si>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</si>
  <si>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</si>
  <si>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</si>
  <si>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</si>
  <si>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</si>
  <si>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</si>
  <si>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</si>
  <si>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</si>
  <si>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</si>
  <si>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</si>
  <si>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</si>
  <si>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</si>
  <si>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</si>
  <si>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</si>
  <si>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</si>
  <si>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</si>
  <si>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</si>
  <si>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</si>
  <si>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</si>
  <si>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</si>
  <si>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</si>
  <si>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</si>
  <si>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</si>
  <si>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</si>
  <si>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</si>
  <si>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</si>
  <si>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</si>
  <si>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</si>
  <si>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</si>
  <si>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</si>
  <si>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</si>
  <si>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</si>
  <si>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</si>
  <si>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</si>
  <si>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</si>
  <si>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</si>
  <si>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</si>
  <si>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</si>
  <si>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</si>
  <si>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</si>
  <si>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</si>
  <si>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</si>
  <si>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</si>
  <si>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</si>
  <si>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</si>
  <si>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</si>
  <si>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</si>
  <si>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</si>
  <si>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</si>
  <si>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</si>
  <si>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</si>
  <si>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</si>
  <si>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</si>
  <si>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</si>
  <si>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</si>
  <si>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</si>
  <si>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</si>
  <si>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</si>
  <si>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</si>
  <si>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</si>
  <si>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</si>
  <si>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</si>
  <si>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</si>
  <si>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</si>
  <si>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</si>
  <si>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</si>
  <si>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</si>
  <si>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</si>
  <si>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</si>
  <si>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</si>
  <si>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</si>
  <si>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</si>
  <si>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</si>
  <si>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</si>
  <si>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</si>
  <si>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</si>
  <si>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</si>
  <si>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</si>
  <si>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</si>
  <si>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</si>
  <si>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</si>
  <si>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</si>
  <si>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</si>
  <si>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</si>
  <si>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</si>
  <si>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</si>
  <si>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</si>
  <si>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</si>
  <si>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</si>
  <si>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</si>
  <si>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</si>
  <si>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</si>
  <si>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</si>
  <si>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</si>
  <si>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</si>
  <si>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</si>
  <si>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</si>
  <si>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</si>
  <si>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</si>
  <si>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</si>
  <si>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</si>
  <si>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</si>
  <si>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</si>
  <si>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</si>
  <si>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</si>
  <si>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</si>
  <si>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</si>
  <si>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</si>
  <si>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</si>
  <si>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</si>
  <si>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</si>
  <si>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</si>
  <si>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</si>
  <si>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</si>
  <si>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</si>
  <si>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</si>
  <si>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</si>
  <si>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</si>
  <si>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</si>
  <si>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</si>
  <si>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</si>
  <si>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</si>
  <si>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</si>
  <si>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</si>
  <si>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</si>
  <si>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</si>
  <si>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</si>
  <si>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</si>
  <si>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</si>
  <si>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</si>
  <si>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</si>
  <si>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</si>
  <si>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</si>
  <si>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</si>
  <si>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</si>
  <si>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</si>
  <si>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</si>
  <si>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</si>
  <si>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</si>
  <si>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</si>
  <si>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</si>
  <si>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</si>
  <si>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</si>
  <si>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</si>
  <si>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</si>
  <si>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</si>
  <si>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</si>
  <si>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</si>
  <si>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</si>
  <si>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</si>
  <si>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</si>
  <si>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</si>
  <si>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</si>
  <si>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</si>
  <si>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</si>
  <si>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</si>
  <si>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</si>
  <si>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</si>
  <si>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</si>
  <si>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</si>
  <si>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</si>
  <si>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</si>
  <si>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</si>
  <si>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</si>
  <si>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</si>
  <si>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</si>
  <si>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</si>
  <si>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</si>
  <si>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</si>
  <si>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</si>
  <si>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</si>
  <si>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</si>
  <si>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</si>
  <si>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</si>
  <si>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</si>
  <si>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</si>
  <si>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</si>
  <si>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</si>
  <si>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</si>
  <si>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</si>
  <si>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</si>
  <si>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</si>
  <si>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</si>
  <si>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</si>
  <si>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</si>
  <si>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</si>
  <si>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</si>
  <si>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</si>
  <si>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</si>
  <si>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</si>
  <si>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</si>
  <si>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</si>
  <si>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</si>
  <si>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</si>
  <si>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</si>
  <si>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</si>
  <si>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</si>
  <si>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</si>
  <si>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</si>
  <si>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</si>
  <si>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</si>
  <si>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</si>
  <si>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</si>
  <si>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</si>
  <si>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</si>
  <si>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</si>
  <si>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</si>
  <si>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</si>
  <si>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</si>
  <si>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</si>
  <si>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</si>
  <si>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</si>
  <si>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</si>
  <si>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</si>
  <si>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</si>
  <si>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</si>
  <si>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</si>
  <si>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</si>
  <si>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</si>
  <si>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</si>
  <si>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</si>
  <si>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</si>
  <si>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</si>
  <si>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</si>
  <si>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</si>
  <si>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</si>
  <si>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</si>
  <si>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</si>
  <si>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</si>
  <si>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</si>
  <si>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</si>
  <si>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</si>
  <si>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</si>
  <si>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</si>
  <si>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</si>
  <si>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</si>
  <si>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</si>
  <si>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</si>
  <si>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</si>
  <si>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</si>
  <si>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</si>
  <si>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</si>
  <si>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</si>
  <si>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</si>
  <si>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</si>
  <si>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</si>
  <si>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</si>
  <si>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</si>
  <si>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</si>
  <si>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</si>
  <si>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</si>
  <si>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</si>
  <si>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</si>
  <si>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</si>
  <si>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</si>
  <si>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</si>
  <si>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</si>
  <si>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</si>
  <si>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</si>
  <si>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</si>
  <si>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</si>
  <si>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</si>
  <si>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</si>
  <si>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</si>
  <si>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</si>
  <si>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</si>
  <si>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</si>
  <si>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</si>
  <si>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</si>
  <si>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</si>
  <si>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</si>
  <si>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</si>
  <si>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</si>
  <si>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</si>
  <si>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</si>
  <si>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</si>
  <si>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</si>
  <si>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</si>
  <si>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</si>
  <si>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</si>
  <si>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</si>
  <si>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</si>
  <si>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</si>
  <si>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</si>
  <si>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</si>
  <si>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</si>
  <si>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</si>
  <si>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</si>
  <si>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</si>
  <si>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</si>
  <si>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</si>
  <si>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</si>
  <si>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</si>
  <si>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</si>
  <si>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</si>
  <si>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</si>
  <si>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</si>
  <si>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</si>
  <si>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</si>
  <si>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</si>
  <si>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</si>
  <si>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</si>
  <si>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</si>
  <si>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</si>
  <si>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</si>
  <si>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</si>
  <si>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</si>
  <si>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</si>
  <si>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</si>
  <si>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</si>
  <si>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</si>
  <si>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</si>
  <si>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</si>
  <si>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</si>
  <si>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</si>
  <si>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</si>
  <si>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</si>
  <si>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</si>
  <si>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</si>
  <si>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</si>
  <si>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</si>
  <si>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</si>
  <si>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</si>
  <si>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</si>
  <si>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</si>
  <si>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</si>
  <si>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</si>
  <si>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</si>
  <si>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</si>
  <si>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</si>
  <si>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</si>
  <si>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</si>
  <si>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</si>
  <si>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</si>
  <si>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</si>
  <si>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</si>
  <si>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</si>
  <si>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</si>
  <si>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</si>
  <si>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</si>
  <si>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</si>
  <si>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</si>
  <si>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</si>
  <si>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</si>
  <si>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</si>
  <si>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</si>
  <si>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</si>
  <si>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</si>
  <si>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</si>
  <si>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</si>
  <si>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</si>
  <si>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</si>
  <si>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</si>
  <si>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</si>
  <si>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</si>
  <si>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</si>
  <si>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</si>
  <si>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</si>
  <si>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</si>
  <si>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</si>
  <si>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</si>
  <si>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</si>
  <si>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</si>
  <si>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</si>
  <si>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</si>
  <si>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</si>
  <si>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</si>
  <si>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</si>
  <si>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</si>
  <si>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</si>
  <si>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</si>
  <si>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</si>
  <si>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</si>
  <si>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</si>
  <si>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</si>
  <si>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</si>
  <si>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</si>
  <si>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</si>
  <si>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</si>
  <si>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</si>
  <si>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</si>
  <si>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</si>
  <si>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</si>
  <si>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</si>
  <si>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</si>
  <si>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</si>
  <si>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</si>
  <si>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</si>
  <si>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</si>
  <si>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</si>
  <si>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</si>
  <si>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</si>
  <si>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</si>
  <si>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</si>
  <si>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</si>
  <si>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</si>
  <si>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</si>
  <si>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</si>
  <si>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</si>
  <si>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</si>
  <si>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</si>
  <si>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</si>
  <si>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</si>
  <si>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</si>
  <si>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</si>
  <si>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</si>
  <si>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</si>
  <si>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</si>
  <si>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</si>
  <si>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</si>
  <si>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</si>
  <si>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</si>
  <si>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</si>
  <si>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</si>
  <si>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</si>
  <si>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</si>
  <si>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</si>
  <si>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</si>
  <si>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</si>
  <si>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</si>
  <si>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</si>
  <si>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</si>
  <si>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</si>
  <si>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</si>
  <si>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</si>
  <si>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</si>
  <si>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</si>
  <si>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</si>
  <si>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</si>
  <si>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</si>
  <si>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</si>
  <si>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</si>
  <si>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</si>
  <si>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</si>
  <si>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</si>
  <si>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</si>
  <si>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</si>
  <si>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</si>
  <si>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</si>
  <si>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</si>
  <si>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</si>
  <si>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</si>
  <si>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</si>
  <si>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</si>
  <si>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</si>
  <si>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</si>
  <si>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</si>
  <si>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</si>
  <si>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</si>
  <si>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</si>
  <si>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</si>
  <si>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</si>
  <si>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</si>
  <si>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</si>
  <si>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</si>
  <si>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</si>
  <si>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</si>
  <si>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</si>
  <si>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</si>
  <si>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</si>
  <si>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</si>
  <si>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</si>
  <si>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</si>
  <si>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</si>
  <si>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</si>
  <si>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</si>
  <si>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</si>
  <si>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</si>
  <si>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</si>
  <si>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</si>
  <si>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</si>
  <si>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</si>
  <si>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</si>
  <si>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</si>
  <si>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</si>
  <si>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</si>
  <si>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</si>
  <si>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</si>
  <si>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</si>
  <si>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</si>
  <si>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</si>
  <si>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</si>
  <si>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</si>
  <si>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</si>
  <si>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</si>
  <si>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</si>
  <si>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</si>
  <si>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</si>
  <si>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</si>
  <si>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</si>
  <si>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</si>
  <si>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</si>
  <si>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</si>
  <si>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</si>
  <si>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</si>
  <si>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</si>
  <si>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</si>
  <si>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</si>
  <si>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</si>
  <si>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</si>
  <si>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</si>
  <si>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</si>
  <si>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</si>
  <si>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</si>
  <si>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</si>
  <si>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</si>
  <si>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</si>
  <si>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</si>
  <si>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</si>
  <si>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</si>
  <si>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</si>
  <si>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</si>
  <si>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</si>
  <si>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</si>
  <si>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</si>
  <si>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</si>
  <si>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</si>
  <si>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</si>
  <si>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</si>
  <si>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</si>
  <si>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</si>
  <si>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</si>
  <si>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</si>
  <si>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</si>
  <si>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</si>
  <si>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</si>
  <si>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</si>
  <si>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</si>
  <si>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</si>
  <si>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</si>
  <si>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</si>
  <si>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</si>
  <si>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</si>
  <si>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</si>
  <si>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</si>
  <si>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</si>
  <si>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</si>
  <si>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</si>
  <si>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</si>
  <si>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</si>
  <si>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</si>
  <si>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</si>
  <si>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</si>
  <si>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</si>
  <si>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</si>
  <si>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</si>
  <si>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</si>
  <si>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</si>
  <si>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</si>
  <si>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</si>
  <si>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</si>
  <si>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</si>
  <si>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</si>
  <si>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</si>
  <si>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</si>
  <si>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</si>
  <si>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</si>
  <si>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</si>
  <si>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</si>
  <si>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</si>
  <si>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</si>
  <si>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</si>
  <si>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</si>
  <si>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</si>
  <si>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</si>
  <si>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</si>
  <si>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</si>
  <si>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</si>
  <si>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</si>
  <si>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</si>
  <si>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</si>
  <si>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</si>
  <si>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</si>
  <si>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</si>
  <si>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</si>
  <si>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</si>
  <si>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</si>
  <si>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</si>
  <si>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</si>
  <si>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</si>
  <si>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</si>
  <si>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</si>
  <si>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</si>
  <si>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</si>
  <si>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</si>
  <si>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</si>
  <si>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</si>
  <si>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</si>
  <si>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</si>
  <si>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</si>
  <si>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</si>
  <si>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</si>
  <si>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</si>
  <si>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</si>
  <si>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</si>
  <si>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</si>
  <si>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</si>
  <si>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</si>
  <si>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</si>
  <si>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</si>
  <si>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</si>
  <si>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</si>
  <si>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</si>
  <si>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</si>
  <si>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</si>
  <si>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</si>
  <si>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</si>
  <si>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</si>
  <si>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</si>
  <si>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</si>
  <si>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</si>
  <si>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</si>
  <si>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</si>
  <si>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</si>
  <si>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</si>
  <si>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</si>
  <si>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</si>
  <si>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</si>
  <si>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</si>
  <si>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</si>
  <si>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</si>
  <si>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</si>
  <si>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</si>
  <si>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</si>
  <si>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</si>
  <si>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</si>
  <si>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</si>
  <si>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</si>
  <si>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</si>
  <si>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</si>
  <si>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</si>
  <si>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</si>
  <si>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</si>
  <si>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</si>
  <si>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</si>
  <si>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</si>
  <si>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</si>
  <si>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</si>
  <si>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</si>
  <si>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</si>
  <si>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</si>
  <si>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</si>
  <si>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</si>
  <si>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</si>
  <si>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</si>
  <si>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</si>
  <si>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</si>
  <si>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</si>
  <si>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</si>
  <si>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</si>
  <si>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</si>
  <si>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</si>
  <si>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</si>
  <si>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</si>
  <si>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</si>
  <si>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</si>
  <si>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</si>
  <si>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</si>
  <si>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</si>
  <si>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</si>
  <si>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</si>
  <si>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</si>
  <si>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</si>
  <si>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</si>
  <si>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</si>
  <si>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</si>
  <si>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</si>
  <si>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</si>
  <si>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</si>
  <si>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</si>
  <si>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</si>
  <si>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</si>
  <si>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</si>
  <si>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</si>
  <si>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</si>
  <si>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</si>
  <si>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</si>
  <si>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</si>
  <si>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</si>
  <si>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</si>
  <si>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</si>
  <si>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</si>
  <si>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</si>
  <si>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</si>
  <si>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</si>
  <si>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</si>
  <si>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</si>
  <si>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</si>
  <si>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</si>
  <si>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</si>
  <si>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</si>
  <si>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</si>
  <si>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</si>
  <si>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</si>
  <si>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</si>
  <si>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</si>
  <si>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</si>
  <si>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</si>
  <si>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</si>
  <si>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</si>
  <si>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</si>
  <si>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</si>
  <si>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</si>
  <si>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</si>
  <si>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</si>
  <si>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</si>
  <si>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</si>
  <si>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</si>
  <si>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</si>
  <si>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</si>
  <si>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</si>
  <si>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</si>
  <si>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</si>
  <si>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</si>
  <si>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</si>
  <si>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</si>
  <si>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</si>
  <si>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</si>
  <si>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</si>
  <si>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</si>
  <si>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</si>
  <si>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</si>
  <si>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</si>
  <si>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</si>
  <si>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</si>
  <si>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</si>
  <si>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</si>
  <si>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</si>
  <si>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</si>
  <si>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</si>
  <si>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</si>
  <si>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</si>
  <si>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</si>
  <si>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</si>
  <si>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</si>
  <si>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</si>
  <si>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</si>
  <si>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</si>
  <si>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</si>
  <si>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</si>
  <si>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</si>
  <si>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</si>
  <si>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</si>
  <si>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</si>
  <si>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</si>
  <si>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</si>
  <si>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</si>
  <si>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</si>
  <si>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</si>
  <si>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</si>
  <si>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</si>
  <si>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</si>
  <si>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</si>
  <si>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</si>
  <si>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</si>
  <si>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</si>
  <si>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</si>
  <si>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</si>
  <si>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</si>
  <si>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</si>
  <si>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</si>
  <si>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</si>
  <si>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</si>
  <si>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</si>
  <si>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</si>
  <si>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</si>
  <si>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</si>
  <si>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</si>
  <si>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</si>
  <si>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</si>
  <si>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</si>
  <si>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</si>
  <si>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</si>
  <si>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</si>
  <si>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</si>
  <si>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</si>
  <si>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</si>
  <si>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</si>
  <si>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</si>
  <si>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</si>
  <si>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</si>
  <si>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</si>
  <si>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</si>
  <si>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</si>
  <si>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</si>
  <si>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</si>
  <si>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</si>
  <si>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</si>
  <si>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</si>
  <si>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</si>
  <si>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</si>
  <si>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</si>
  <si>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</si>
  <si>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</si>
  <si>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</si>
  <si>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</si>
  <si>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</si>
  <si>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</si>
  <si>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</si>
  <si>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</si>
  <si>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</si>
  <si>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</si>
  <si>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</si>
  <si>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</si>
  <si>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</si>
  <si>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</si>
  <si>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</si>
  <si>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</si>
  <si>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</si>
  <si>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</si>
  <si>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</si>
  <si>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</si>
  <si>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</si>
  <si>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</si>
  <si>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</si>
  <si>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</si>
  <si>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</si>
  <si>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</si>
  <si>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</si>
  <si>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</si>
  <si>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</si>
  <si>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</si>
  <si>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</si>
  <si>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</si>
  <si>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</si>
  <si>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</si>
  <si>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</si>
  <si>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</si>
  <si>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</si>
  <si>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</si>
  <si>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</si>
  <si>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</si>
  <si>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</si>
  <si>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</si>
  <si>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</si>
  <si>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</si>
  <si>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</si>
  <si>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</si>
  <si>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</si>
  <si>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</si>
  <si>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</si>
  <si>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</si>
  <si>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</si>
  <si>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</si>
  <si>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</si>
  <si>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</si>
  <si>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</si>
  <si>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</si>
  <si>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</si>
  <si>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</si>
  <si>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</si>
  <si>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</si>
  <si>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</si>
  <si>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</si>
  <si>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</si>
  <si>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</si>
  <si>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</si>
  <si>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</si>
  <si>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</si>
  <si>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</si>
  <si>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</si>
  <si>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</si>
  <si>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</si>
  <si>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</si>
  <si>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</si>
  <si>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</si>
  <si>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</si>
  <si>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</si>
  <si>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</si>
  <si>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</si>
  <si>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</si>
  <si>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</si>
  <si>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</si>
  <si>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</si>
  <si>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</si>
  <si>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</si>
  <si>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</si>
  <si>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</si>
  <si>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</si>
  <si>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</si>
  <si>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</si>
  <si>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</si>
  <si>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</si>
  <si>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</si>
  <si>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</si>
  <si>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</si>
  <si>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</si>
  <si>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</si>
  <si>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</si>
  <si>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</si>
  <si>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</si>
  <si>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</si>
  <si>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</si>
  <si>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</si>
  <si>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</si>
  <si>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</si>
  <si>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</si>
  <si>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</si>
  <si>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</si>
  <si>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</si>
  <si>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</si>
  <si>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</si>
  <si>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</si>
  <si>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</si>
  <si>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</si>
  <si>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</si>
  <si>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</si>
  <si>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</si>
  <si>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</si>
  <si>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</si>
  <si>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</si>
  <si>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</si>
  <si>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</si>
  <si>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</si>
  <si>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</si>
  <si>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</si>
  <si>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</si>
  <si>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</si>
  <si>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</si>
  <si>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</si>
  <si>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</si>
  <si>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</si>
  <si>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</si>
  <si>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</si>
  <si>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</si>
  <si>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</si>
  <si>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</si>
  <si>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</si>
  <si>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</si>
  <si>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</si>
  <si>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</si>
  <si>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</si>
  <si>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</si>
  <si>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</si>
  <si>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</si>
  <si>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</si>
  <si>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</si>
  <si>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</si>
  <si>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</si>
  <si>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</si>
  <si>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</si>
  <si>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</si>
  <si>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</si>
  <si>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</si>
  <si>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</si>
  <si>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</si>
  <si>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</si>
  <si>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</si>
  <si>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</si>
  <si>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</si>
  <si>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</si>
  <si>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</si>
  <si>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</si>
  <si>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</si>
  <si>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</si>
  <si>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</si>
  <si>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</si>
  <si>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</si>
  <si>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</si>
  <si>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</si>
  <si>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</si>
  <si>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</si>
  <si>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</si>
  <si>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</si>
  <si>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</si>
  <si>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</si>
  <si>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</si>
  <si>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</si>
  <si>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</si>
  <si>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</si>
  <si>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</si>
  <si>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</si>
  <si>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</si>
  <si>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</si>
  <si>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</si>
  <si>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</si>
  <si>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</si>
  <si>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</si>
  <si>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</si>
  <si>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</si>
  <si>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</si>
  <si>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</si>
  <si>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</si>
  <si>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</si>
  <si>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</si>
  <si>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</si>
  <si>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</si>
  <si>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</si>
  <si>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</si>
  <si>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</si>
  <si>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</si>
  <si>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</si>
  <si>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</si>
  <si>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</si>
  <si>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</si>
  <si>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</si>
  <si>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</si>
  <si>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</si>
  <si>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</si>
  <si>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</si>
  <si>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</si>
  <si>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</si>
  <si>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</si>
  <si>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</si>
  <si>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</si>
  <si>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</si>
  <si>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</si>
  <si>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</si>
  <si>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</si>
  <si>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</si>
  <si>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</si>
  <si>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</si>
  <si>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</si>
  <si>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</si>
  <si>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</si>
  <si>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</si>
  <si>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</si>
  <si>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</si>
  <si>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</si>
  <si>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</si>
  <si>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</si>
  <si>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</si>
  <si>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</si>
  <si>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</si>
  <si>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</si>
  <si>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</si>
  <si>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</si>
  <si>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</si>
  <si>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</si>
  <si>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</si>
  <si>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</si>
  <si>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</si>
  <si>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</si>
  <si>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</si>
  <si>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</si>
  <si>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</si>
  <si>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</si>
  <si>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</si>
  <si>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</si>
  <si>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</si>
  <si>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</si>
  <si>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</si>
  <si>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</si>
  <si>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</si>
  <si>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</si>
  <si>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</si>
  <si>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</si>
  <si>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</si>
  <si>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</si>
  <si>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</si>
  <si>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</si>
  <si>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</si>
  <si>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</si>
  <si>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</si>
  <si>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</si>
  <si>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</si>
  <si>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</si>
  <si>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</si>
  <si>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</si>
  <si>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</si>
  <si>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</si>
  <si>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</si>
  <si>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</si>
  <si>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</si>
  <si>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</si>
  <si>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</si>
  <si>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</si>
  <si>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</si>
  <si>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</si>
  <si>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</si>
  <si>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</si>
  <si>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</si>
  <si>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</si>
  <si>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</si>
  <si>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</si>
  <si>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</si>
  <si>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</si>
  <si>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</si>
  <si>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</si>
  <si>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</si>
  <si>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</si>
  <si>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</si>
  <si>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</si>
  <si>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</si>
  <si>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</si>
  <si>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</si>
  <si>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</si>
  <si>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</si>
  <si>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</si>
  <si>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</si>
  <si>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</si>
  <si>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</si>
  <si>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</si>
  <si>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</si>
  <si>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</si>
  <si>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</si>
  <si>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</si>
  <si>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</si>
  <si>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</si>
  <si>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</si>
  <si>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</si>
  <si>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</si>
  <si>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</si>
  <si>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</si>
  <si>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</si>
  <si>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</si>
  <si>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</si>
  <si>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</si>
  <si>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</si>
  <si>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</si>
  <si>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</si>
  <si>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</si>
  <si>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</si>
  <si>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</si>
  <si>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</si>
  <si>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</si>
  <si>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</si>
  <si>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</si>
  <si>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</si>
  <si>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</si>
  <si>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</si>
  <si>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</si>
  <si>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</si>
  <si>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</si>
  <si>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</si>
  <si>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</si>
  <si>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</si>
  <si>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</si>
  <si>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</si>
  <si>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</si>
  <si>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</si>
  <si>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</si>
  <si>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</si>
  <si>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</si>
  <si>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</si>
  <si>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</si>
  <si>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</si>
  <si>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</si>
  <si>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</si>
  <si>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</si>
  <si>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</si>
  <si>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</si>
  <si>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</si>
  <si>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</si>
  <si>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</si>
  <si>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</si>
  <si>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</si>
  <si>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</si>
  <si>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</si>
  <si>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</si>
  <si>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</si>
  <si>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</si>
  <si>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</si>
  <si>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</si>
  <si>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</si>
  <si>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</si>
  <si>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</si>
  <si>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</si>
  <si>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</si>
  <si>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</si>
  <si>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</si>
  <si>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</si>
  <si>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</si>
  <si>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</si>
  <si>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</si>
  <si>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</si>
  <si>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</si>
  <si>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</si>
  <si>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</si>
  <si>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</si>
  <si>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</si>
  <si>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</si>
  <si>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</si>
  <si>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</si>
  <si>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</si>
  <si>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</si>
  <si>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</si>
  <si>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</si>
  <si>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</si>
  <si>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</si>
  <si>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</si>
  <si>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</si>
  <si>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</si>
  <si>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</si>
  <si>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</si>
  <si>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</si>
  <si>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</si>
  <si>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</si>
  <si>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</si>
  <si>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</si>
  <si>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</si>
  <si>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</si>
  <si>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</si>
  <si>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</si>
  <si>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</si>
  <si>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</si>
  <si>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</si>
  <si>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</si>
  <si>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</si>
  <si>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</si>
  <si>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</si>
  <si>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</si>
  <si>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</si>
  <si>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</si>
  <si>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</si>
  <si>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</si>
  <si>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</si>
  <si>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</si>
  <si>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</si>
  <si>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</si>
  <si>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</si>
  <si>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</si>
  <si>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</si>
  <si>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</si>
  <si>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</si>
  <si>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</si>
  <si>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</si>
  <si>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</si>
  <si>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</si>
  <si>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</si>
  <si>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</si>
  <si>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</si>
  <si>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</si>
  <si>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</si>
  <si>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</si>
  <si>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</si>
  <si>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</si>
  <si>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</si>
  <si>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</si>
  <si>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</si>
  <si>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</si>
  <si>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</si>
  <si>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</si>
  <si>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</si>
  <si>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</si>
  <si>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</si>
  <si>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</si>
  <si>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</si>
  <si>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</si>
  <si>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</si>
  <si>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</si>
  <si>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</si>
  <si>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</si>
  <si>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</si>
  <si>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</si>
  <si>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</si>
  <si>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</si>
  <si>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</si>
  <si>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</si>
  <si>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</si>
  <si>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</si>
  <si>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</si>
  <si>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</si>
  <si>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</si>
  <si>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</si>
  <si>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</si>
  <si>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</si>
  <si>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</si>
  <si>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</si>
  <si>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</si>
  <si>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</si>
  <si>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</si>
  <si>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</si>
  <si>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</si>
  <si>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</si>
  <si>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</si>
  <si>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</si>
  <si>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</si>
  <si>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</si>
  <si>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</si>
  <si>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</si>
  <si>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</si>
  <si>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</si>
  <si>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</si>
  <si>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</si>
  <si>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</si>
  <si>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</si>
  <si>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</si>
  <si>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</si>
  <si>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</si>
  <si>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</si>
  <si>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</si>
  <si>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</si>
  <si>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</si>
  <si>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</si>
  <si>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</si>
  <si>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</si>
  <si>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</si>
  <si>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</si>
  <si>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</si>
  <si>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</si>
  <si>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</si>
  <si>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</si>
  <si>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</si>
  <si>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</si>
  <si>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</si>
  <si>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</si>
  <si>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</si>
  <si>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</si>
  <si>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</si>
  <si>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</si>
  <si>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</si>
  <si>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</si>
  <si>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</si>
  <si>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</si>
  <si>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</si>
  <si>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</si>
  <si>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</si>
  <si>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</si>
  <si>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</si>
  <si>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</si>
  <si>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</si>
  <si>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</si>
  <si>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</si>
  <si>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</si>
  <si>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</si>
  <si>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</si>
  <si>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</si>
  <si>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</si>
  <si>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</si>
  <si>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</si>
  <si>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</si>
  <si>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</si>
  <si>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</si>
  <si>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</si>
  <si>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</si>
  <si>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</si>
  <si>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</si>
  <si>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</si>
  <si>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</si>
  <si>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</si>
  <si>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</si>
  <si>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</si>
  <si>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</si>
  <si>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</si>
  <si>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</si>
  <si>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</si>
  <si>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</si>
  <si>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</si>
  <si>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</si>
  <si>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</si>
  <si>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</si>
  <si>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</si>
  <si>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</si>
  <si>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</si>
  <si>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</si>
  <si>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</si>
  <si>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</si>
  <si>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</si>
  <si>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</si>
  <si>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</si>
  <si>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</si>
  <si>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</si>
  <si>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</si>
  <si>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</si>
  <si>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</si>
  <si>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</si>
  <si>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</si>
  <si>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</si>
  <si>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</si>
  <si>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</si>
  <si>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</si>
  <si>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</si>
  <si>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</si>
  <si>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</si>
  <si>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</si>
  <si>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</si>
  <si>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</si>
  <si>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</si>
  <si>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</si>
  <si>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</si>
  <si>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</si>
  <si>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</si>
  <si>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</si>
  <si>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</si>
  <si>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</si>
  <si>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</si>
  <si>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</si>
  <si>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</si>
  <si>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</si>
  <si>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</si>
  <si>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</si>
  <si>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</si>
  <si>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</si>
  <si>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</si>
  <si>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</si>
  <si>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</si>
  <si>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</si>
  <si>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</si>
  <si>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</si>
  <si>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</si>
  <si>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</si>
  <si>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</si>
  <si>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</si>
  <si>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</si>
  <si>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</si>
  <si>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</si>
  <si>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</si>
  <si>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</si>
  <si>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</si>
  <si>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</si>
  <si>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</si>
  <si>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</si>
  <si>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</si>
  <si>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</si>
  <si>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</si>
  <si>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</si>
  <si>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</si>
  <si>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</si>
  <si>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</si>
  <si>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</si>
  <si>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</si>
  <si>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</si>
  <si>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</si>
  <si>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</si>
  <si>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</si>
  <si>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</si>
  <si>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</si>
  <si>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</si>
  <si>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</si>
  <si>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</si>
  <si>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</si>
  <si>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</si>
  <si>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</si>
  <si>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</si>
  <si>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</si>
  <si>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</si>
  <si>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</si>
  <si>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</si>
  <si>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</si>
  <si>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</si>
  <si>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</si>
  <si>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</si>
  <si>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</si>
  <si>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</si>
  <si>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</si>
  <si>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</si>
  <si>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</si>
  <si>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</si>
  <si>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</si>
  <si>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</si>
  <si>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</si>
  <si>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</si>
  <si>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</si>
  <si>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</si>
  <si>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</si>
  <si>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</si>
  <si>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</si>
  <si>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</si>
  <si>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</si>
  <si>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</si>
  <si>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</si>
  <si>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</si>
  <si>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</si>
  <si>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</si>
  <si>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</si>
  <si>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</si>
  <si>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</si>
  <si>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</si>
  <si>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</si>
  <si>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</si>
  <si>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</si>
  <si>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</si>
  <si>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</si>
  <si>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</si>
  <si>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</si>
  <si>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</si>
  <si>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</si>
  <si>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</si>
  <si>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</si>
  <si>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</si>
  <si>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</si>
  <si>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</si>
  <si>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</si>
  <si>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</si>
  <si>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</si>
  <si>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</si>
  <si>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</si>
  <si>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</si>
  <si>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</si>
  <si>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</si>
  <si>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</si>
  <si>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</si>
  <si>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</si>
  <si>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</si>
  <si>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</si>
  <si>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</si>
  <si>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</si>
  <si>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</si>
  <si>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</si>
  <si>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</si>
  <si>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</si>
  <si>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</si>
  <si>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</si>
  <si>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</si>
  <si>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</si>
  <si>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</si>
  <si>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</si>
  <si>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</si>
  <si>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</si>
  <si>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</si>
  <si>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</si>
  <si>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</si>
  <si>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</si>
  <si>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</si>
  <si>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</si>
  <si>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</si>
  <si>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</si>
  <si>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</si>
  <si>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</si>
  <si>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</si>
  <si>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</si>
  <si>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</si>
  <si>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</si>
  <si>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</si>
  <si>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</si>
  <si>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</si>
  <si>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</si>
  <si>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</si>
  <si>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</si>
  <si>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</si>
  <si>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</si>
  <si>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</si>
  <si>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</si>
  <si>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</si>
  <si>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</si>
  <si>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</si>
  <si>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</si>
  <si>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</si>
  <si>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</si>
  <si>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</si>
  <si>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</si>
  <si>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</si>
  <si>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</si>
  <si>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</si>
  <si>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</si>
  <si>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</si>
  <si>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</si>
  <si>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</si>
  <si>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</si>
  <si>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</si>
  <si>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</si>
  <si>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</si>
  <si>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</si>
  <si>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</si>
  <si>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</si>
  <si>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</si>
  <si>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</si>
  <si>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</si>
  <si>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</si>
  <si>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</si>
  <si>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</si>
  <si>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</si>
  <si>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</si>
  <si>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</si>
  <si>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</si>
  <si>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</si>
  <si>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</si>
  <si>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</si>
  <si>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</si>
  <si>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</si>
  <si>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</si>
  <si>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</si>
  <si>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</si>
  <si>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</si>
  <si>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</si>
  <si>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</si>
  <si>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</si>
  <si>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</si>
  <si>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</si>
  <si>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</si>
  <si>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</si>
  <si>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</si>
  <si>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</si>
  <si>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</si>
  <si>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</si>
  <si>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</si>
  <si>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</si>
  <si>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</si>
  <si>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</si>
  <si>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</si>
  <si>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</si>
  <si>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</si>
  <si>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</si>
  <si>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</si>
  <si>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</si>
  <si>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</si>
  <si>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</si>
  <si>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</si>
  <si>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</si>
  <si>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</si>
  <si>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</si>
  <si>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</si>
  <si>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</si>
  <si>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</si>
  <si>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</si>
  <si>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</si>
  <si>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</si>
  <si>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</si>
  <si>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</si>
  <si>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</si>
  <si>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</si>
  <si>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</si>
  <si>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</si>
  <si>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</si>
  <si>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</si>
  <si>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</si>
  <si>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</si>
  <si>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</si>
  <si>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</si>
  <si>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</si>
  <si>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</si>
  <si>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</si>
  <si>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</si>
  <si>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</si>
  <si>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</si>
  <si>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</si>
  <si>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</si>
  <si>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</si>
  <si>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</si>
  <si>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</si>
  <si>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</si>
  <si>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</si>
  <si>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</si>
  <si>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</si>
  <si>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</si>
  <si>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</si>
  <si>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</si>
  <si>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</si>
  <si>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</si>
  <si>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</si>
  <si>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</si>
  <si>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</si>
  <si>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</si>
  <si>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</si>
  <si>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</si>
  <si>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</si>
  <si>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</si>
  <si>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</si>
  <si>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</si>
  <si>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</si>
  <si>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</si>
  <si>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</si>
  <si>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</si>
  <si>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</si>
  <si>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</si>
  <si>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</si>
  <si>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</si>
  <si>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</si>
  <si>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</si>
  <si>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</si>
  <si>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</si>
  <si>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</si>
  <si>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</si>
  <si>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</si>
  <si>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</si>
  <si>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</si>
  <si>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</si>
  <si>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</si>
  <si>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</si>
  <si>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</si>
  <si>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</si>
  <si>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</si>
  <si>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</si>
  <si>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</si>
  <si>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</si>
  <si>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</si>
  <si>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</si>
  <si>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</si>
  <si>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</si>
  <si>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</si>
  <si>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</si>
  <si>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</si>
  <si>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</si>
  <si>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</si>
  <si>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</si>
  <si>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</si>
  <si>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</si>
  <si>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</si>
  <si>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</si>
  <si>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</si>
  <si>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</si>
  <si>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</si>
  <si>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</si>
  <si>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</si>
  <si>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</si>
  <si>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</si>
  <si>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</si>
  <si>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</si>
  <si>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</si>
  <si>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</si>
  <si>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</si>
  <si>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</si>
  <si>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</si>
  <si>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</si>
  <si>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</si>
  <si>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</si>
  <si>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</si>
  <si>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</si>
  <si>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</si>
  <si>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</si>
  <si>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</si>
  <si>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</si>
  <si>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</si>
  <si>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</si>
  <si>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</si>
  <si>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</si>
  <si>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</si>
  <si>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</si>
  <si>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</si>
  <si>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</si>
  <si>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</si>
  <si>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</si>
  <si>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</si>
  <si>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</si>
  <si>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</si>
  <si>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</si>
  <si>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</si>
  <si>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</si>
  <si>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</si>
  <si>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</si>
  <si>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</si>
  <si>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</si>
  <si>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</si>
  <si>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</si>
  <si>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</si>
  <si>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</si>
  <si>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</si>
  <si>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</si>
  <si>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</si>
  <si>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</si>
  <si>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</si>
  <si>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</si>
  <si>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</si>
  <si>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</si>
  <si>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</si>
  <si>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</si>
  <si>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</si>
  <si>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</si>
  <si>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</si>
  <si>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</si>
  <si>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</si>
  <si>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</si>
  <si>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</si>
  <si>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</si>
  <si>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</si>
  <si>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</si>
  <si>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</si>
  <si>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</si>
  <si>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</si>
  <si>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</si>
  <si>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</si>
  <si>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</si>
  <si>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</si>
  <si>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</si>
  <si>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</si>
  <si>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</si>
  <si>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</si>
  <si>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</si>
  <si>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</si>
  <si>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</si>
  <si>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</si>
  <si>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</si>
  <si>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</si>
  <si>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</si>
  <si>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</si>
  <si>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</si>
  <si>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</si>
  <si>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</si>
  <si>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</si>
  <si>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</si>
  <si>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</si>
  <si>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</si>
  <si>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</si>
  <si>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</si>
  <si>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</si>
  <si>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</si>
  <si>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</si>
  <si>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</si>
  <si>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</si>
  <si>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</si>
  <si>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</si>
  <si>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</si>
  <si>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</si>
  <si>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</si>
  <si>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</si>
  <si>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</si>
  <si>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</si>
  <si>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</si>
  <si>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</si>
  <si>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</si>
  <si>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</si>
  <si>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</si>
  <si>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</si>
  <si>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</si>
  <si>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</si>
  <si>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</si>
  <si>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</si>
  <si>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</si>
  <si>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</si>
  <si>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</si>
  <si>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</si>
  <si>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</si>
  <si>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</si>
  <si>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</si>
  <si>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</si>
  <si>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</si>
  <si>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</si>
  <si>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</si>
  <si>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</si>
  <si>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</si>
  <si>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</si>
  <si>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</si>
  <si>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</si>
  <si>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</si>
  <si>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</si>
  <si>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</si>
  <si>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</si>
  <si>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</si>
  <si>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</si>
  <si>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</si>
  <si>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</si>
  <si>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</si>
  <si>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</si>
  <si>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</si>
  <si>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</si>
  <si>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</si>
  <si>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</si>
  <si>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</si>
  <si>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</si>
  <si>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</si>
  <si>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</si>
  <si>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</si>
  <si>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</si>
  <si>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</si>
  <si>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</si>
  <si>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</si>
  <si>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</si>
  <si>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</si>
  <si>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</si>
  <si>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</si>
  <si>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</si>
  <si>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</si>
  <si>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</si>
  <si>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</si>
  <si>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</si>
  <si>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</si>
  <si>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</si>
  <si>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</si>
  <si>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</si>
  <si>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</si>
  <si>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</si>
  <si>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</si>
  <si>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</si>
  <si>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</si>
  <si>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</si>
  <si>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</si>
  <si>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</si>
  <si>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</si>
  <si>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</si>
  <si>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</si>
  <si>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</si>
  <si>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</si>
  <si>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</si>
  <si>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</si>
  <si>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</si>
  <si>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</si>
  <si>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</si>
  <si>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</si>
  <si>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</si>
  <si>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</si>
  <si>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</si>
  <si>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</si>
  <si>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</si>
  <si>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</si>
  <si>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</si>
  <si>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</si>
  <si>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</si>
  <si>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</si>
  <si>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</si>
  <si>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</si>
  <si>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</si>
  <si>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</si>
  <si>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</si>
  <si>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</si>
  <si>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</si>
  <si>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</si>
  <si>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</si>
  <si>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</si>
  <si>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</si>
  <si>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</si>
  <si>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</si>
  <si>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</si>
  <si>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</si>
  <si>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</si>
  <si>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</si>
  <si>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</si>
  <si>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</si>
  <si>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</si>
  <si>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</si>
  <si>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</si>
  <si>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</si>
  <si>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</si>
  <si>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</si>
  <si>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</si>
  <si>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</si>
  <si>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</si>
  <si>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</si>
  <si>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</si>
  <si>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</si>
  <si>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</si>
  <si>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</si>
  <si>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</si>
  <si>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</si>
  <si>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</si>
  <si>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</si>
  <si>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</si>
  <si>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</si>
  <si>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</si>
  <si>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</si>
  <si>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</si>
  <si>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</si>
  <si>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</si>
  <si>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</si>
  <si>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</si>
  <si>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</si>
  <si>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</si>
  <si>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</si>
  <si>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</si>
  <si>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</si>
  <si>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</si>
  <si>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</si>
  <si>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</si>
  <si>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</si>
  <si>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</si>
  <si>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</si>
  <si>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</si>
  <si>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</si>
  <si>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</si>
  <si>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</si>
  <si>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</si>
  <si>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</si>
  <si>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</si>
  <si>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</si>
  <si>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</si>
  <si>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</si>
  <si>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</si>
  <si>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</si>
  <si>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</si>
  <si>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</si>
  <si>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</si>
  <si>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</si>
  <si>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</si>
  <si>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</si>
  <si>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</si>
  <si>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</si>
  <si>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</si>
  <si>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</si>
  <si>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</si>
  <si>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</si>
  <si>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</si>
  <si>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</si>
  <si>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</si>
  <si>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</si>
  <si>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</si>
  <si>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</si>
  <si>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</si>
  <si>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</si>
  <si>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</si>
  <si>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</si>
  <si>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</si>
  <si>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</si>
  <si>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</si>
  <si>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</si>
  <si>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</si>
  <si>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</si>
  <si>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</si>
  <si>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</si>
  <si>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</si>
  <si>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</si>
  <si>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</si>
  <si>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</si>
  <si>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</si>
  <si>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</si>
  <si>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</si>
  <si>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</si>
  <si>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</si>
  <si>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</si>
  <si>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</si>
  <si>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</si>
  <si>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</si>
  <si>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</si>
  <si>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</si>
  <si>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</si>
  <si>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</si>
  <si>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</si>
  <si>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</si>
  <si>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</si>
  <si>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</si>
  <si>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</si>
  <si>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</si>
  <si>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</si>
  <si>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</si>
  <si>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</si>
  <si>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</si>
  <si>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</si>
  <si>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</si>
  <si>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</si>
  <si>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</si>
  <si>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</si>
  <si>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</si>
  <si>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</si>
  <si>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</si>
  <si>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</si>
  <si>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</si>
  <si>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</si>
  <si>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</si>
  <si>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</si>
  <si>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</si>
  <si>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</si>
  <si>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</si>
  <si>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</si>
  <si>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</si>
  <si>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</si>
  <si>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</si>
  <si>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</si>
  <si>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</si>
  <si>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</si>
  <si>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</si>
  <si>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</si>
  <si>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</si>
  <si>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</si>
  <si>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</si>
  <si>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</si>
  <si>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</si>
  <si>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</si>
  <si>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</si>
  <si>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</si>
  <si>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</si>
  <si>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</si>
  <si>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</si>
  <si>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</si>
  <si>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</si>
  <si>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</si>
  <si>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</si>
  <si>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</si>
  <si>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</si>
  <si>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</si>
  <si>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</si>
  <si>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</si>
  <si>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</si>
  <si>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</si>
  <si>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</si>
  <si>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</si>
  <si>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</si>
  <si>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</si>
  <si>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</si>
  <si>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</si>
  <si>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</si>
  <si>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</si>
  <si>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</si>
  <si>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</si>
  <si>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</si>
  <si>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</si>
  <si>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</si>
  <si>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</si>
  <si>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</si>
  <si>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</si>
  <si>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</si>
  <si>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</si>
  <si>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</si>
  <si>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</si>
  <si>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</si>
  <si>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</si>
  <si>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</si>
  <si>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</si>
  <si>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</si>
  <si>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</si>
  <si>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</si>
  <si>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</si>
  <si>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</si>
  <si>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</si>
  <si>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</si>
  <si>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</si>
  <si>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</si>
  <si>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</si>
  <si>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</si>
  <si>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</si>
  <si>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</si>
  <si>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</si>
  <si>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</si>
  <si>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</si>
  <si>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</si>
  <si>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</si>
  <si>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</si>
  <si>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</si>
  <si>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</si>
  <si>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</si>
  <si>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</si>
  <si>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</si>
  <si>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</si>
  <si>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</si>
  <si>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</si>
  <si>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</si>
  <si>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</si>
  <si>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</si>
  <si>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</si>
  <si>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</si>
  <si>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</si>
  <si>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</si>
  <si>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</si>
  <si>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</si>
  <si>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</si>
  <si>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</si>
  <si>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</si>
  <si>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</si>
  <si>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</si>
  <si>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</si>
  <si>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</si>
  <si>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</si>
  <si>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</si>
  <si>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</si>
  <si>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</si>
  <si>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</si>
  <si>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</si>
  <si>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</si>
  <si>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</si>
  <si>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</si>
  <si>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</si>
  <si>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</si>
  <si>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</si>
  <si>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</si>
  <si>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</si>
  <si>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</si>
  <si>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</si>
  <si>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</si>
  <si>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</si>
  <si>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</si>
  <si>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</si>
  <si>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</si>
  <si>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</si>
  <si>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</si>
  <si>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</si>
  <si>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</si>
  <si>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</si>
  <si>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</si>
  <si>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</si>
  <si>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</si>
  <si>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</si>
  <si>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</si>
  <si>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</si>
  <si>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</si>
  <si>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</si>
  <si>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</si>
  <si>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</si>
  <si>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</si>
  <si>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</si>
  <si>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</si>
  <si>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</si>
  <si>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</si>
  <si>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</si>
  <si>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</si>
  <si>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</si>
  <si>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</si>
  <si>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</si>
  <si>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</si>
  <si>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</si>
  <si>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</si>
  <si>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</si>
  <si>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</si>
  <si>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</si>
  <si>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</si>
  <si>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</si>
  <si>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</si>
  <si>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</si>
  <si>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</si>
  <si>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</si>
  <si>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</si>
  <si>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</si>
  <si>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</si>
  <si>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</si>
  <si>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</si>
  <si>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</si>
  <si>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</si>
  <si>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</si>
  <si>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</si>
  <si>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</si>
  <si>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</si>
  <si>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</si>
  <si>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</si>
  <si>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</si>
  <si>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</si>
  <si>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</si>
  <si>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</si>
  <si>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</si>
  <si>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</si>
  <si>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</si>
  <si>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</si>
  <si>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</si>
  <si>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</si>
  <si>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</si>
  <si>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</si>
  <si>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</si>
  <si>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</si>
  <si>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</si>
  <si>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</si>
  <si>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</si>
  <si>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</si>
  <si>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</si>
  <si>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</si>
  <si>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</si>
  <si>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</si>
  <si>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</si>
  <si>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</si>
  <si>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</si>
  <si>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</si>
  <si>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</si>
  <si>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</si>
  <si>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</si>
  <si>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</si>
  <si>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</si>
  <si>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</si>
  <si>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</si>
  <si>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</si>
  <si>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</si>
  <si>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</si>
  <si>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</si>
  <si>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</si>
  <si>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</si>
  <si>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</si>
  <si>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</si>
  <si>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</si>
  <si>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</si>
  <si>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</si>
  <si>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</si>
  <si>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</si>
  <si>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</si>
  <si>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</si>
  <si>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</si>
  <si>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</si>
  <si>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</si>
  <si>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</si>
  <si>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</si>
  <si>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</si>
  <si>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</si>
  <si>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</si>
  <si>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</si>
  <si>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</si>
  <si>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</si>
  <si>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</si>
  <si>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</si>
  <si>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</si>
  <si>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</si>
  <si>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</si>
  <si>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</si>
  <si>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</si>
  <si>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</si>
  <si>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</si>
  <si>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</si>
  <si>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</si>
  <si>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</si>
  <si>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</si>
  <si>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</si>
  <si>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</si>
  <si>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</si>
  <si>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</si>
  <si>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</si>
  <si>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</si>
  <si>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</si>
  <si>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</si>
  <si>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</si>
  <si>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</si>
  <si>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</si>
  <si>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</si>
  <si>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</si>
  <si>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</si>
  <si>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</si>
  <si>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</si>
  <si>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</si>
  <si>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</si>
  <si>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</si>
  <si>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</si>
  <si>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</si>
  <si>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</si>
  <si>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</si>
  <si>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</si>
  <si>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</si>
  <si>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</si>
  <si>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</si>
  <si>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</si>
  <si>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</si>
  <si>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</si>
  <si>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</si>
  <si>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</si>
  <si>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</si>
  <si>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</si>
  <si>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</si>
  <si>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</si>
  <si>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</si>
  <si>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</si>
  <si>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</si>
  <si>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</si>
  <si>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</si>
  <si>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</si>
  <si>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</si>
  <si>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</si>
  <si>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</si>
  <si>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</si>
  <si>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</si>
  <si>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</si>
  <si>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</si>
  <si>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</si>
  <si>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</si>
  <si>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</si>
  <si>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</si>
  <si>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</si>
  <si>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</si>
  <si>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</si>
  <si>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</si>
  <si>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</si>
  <si>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</si>
  <si>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</si>
  <si>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</si>
  <si>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</si>
  <si>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</si>
  <si>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</si>
  <si>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</si>
  <si>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</si>
  <si>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</si>
  <si>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</si>
  <si>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</si>
  <si>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</si>
  <si>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</si>
  <si>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</si>
  <si>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</si>
  <si>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</si>
  <si>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</si>
  <si>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</si>
  <si>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</si>
  <si>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</si>
  <si>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</si>
  <si>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</si>
  <si>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</si>
  <si>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</si>
  <si>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</si>
  <si>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</si>
  <si>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</si>
  <si>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</si>
  <si>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</si>
  <si>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</si>
  <si>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</si>
  <si>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</si>
  <si>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</si>
  <si>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</si>
  <si>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</si>
  <si>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</si>
  <si>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</si>
  <si>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</si>
  <si>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</si>
  <si>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</si>
  <si>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</si>
  <si>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</si>
  <si>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</si>
  <si>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</si>
  <si>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</si>
  <si>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</si>
  <si>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</si>
  <si>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</si>
  <si>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</si>
  <si>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</si>
  <si>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</si>
  <si>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</si>
  <si>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</si>
  <si>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</si>
  <si>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</si>
  <si>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</si>
  <si>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</si>
  <si>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</si>
  <si>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</si>
  <si>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</si>
  <si>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</si>
  <si>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</si>
  <si>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</si>
  <si>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</si>
  <si>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</si>
  <si>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</si>
  <si>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</si>
  <si>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</si>
  <si>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</si>
  <si>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</si>
  <si>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</si>
  <si>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</si>
  <si>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</si>
  <si>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</si>
  <si>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</si>
  <si>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</si>
  <si>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</si>
  <si>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</si>
  <si>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</si>
  <si>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</si>
  <si>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</si>
  <si>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</si>
  <si>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</si>
  <si>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</si>
  <si>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</si>
  <si>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</si>
  <si>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</si>
  <si>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</si>
  <si>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</si>
  <si>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</si>
  <si>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</si>
  <si>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</si>
  <si>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</si>
  <si>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</si>
  <si>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</si>
  <si>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</si>
  <si>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</si>
  <si>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</si>
  <si>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</si>
  <si>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</si>
  <si>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</si>
  <si>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</si>
  <si>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</si>
  <si>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</si>
  <si>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</si>
  <si>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</si>
  <si>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</si>
  <si>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</si>
  <si>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</si>
  <si>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</si>
  <si>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</si>
  <si>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</si>
  <si>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</si>
  <si>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</si>
  <si>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</si>
  <si>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</si>
  <si>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</si>
  <si>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</si>
  <si>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</si>
  <si>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</si>
  <si>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</si>
  <si>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</si>
  <si>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</si>
  <si>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</si>
  <si>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</si>
  <si>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</si>
  <si>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</si>
  <si>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</si>
  <si>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</si>
  <si>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</si>
  <si>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</si>
  <si>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</si>
  <si>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</si>
  <si>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</si>
  <si>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</si>
  <si>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</si>
  <si>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</si>
  <si>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</si>
  <si>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</si>
  <si>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</si>
  <si>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</si>
  <si>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</si>
  <si>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</si>
  <si>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</si>
  <si>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</si>
  <si>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</si>
  <si>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</si>
  <si>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</si>
  <si>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</si>
  <si>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</si>
  <si>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</si>
  <si>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</si>
  <si>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</si>
  <si>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</si>
  <si>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</si>
  <si>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</si>
  <si>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</si>
  <si>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</si>
  <si>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</si>
  <si>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</si>
  <si>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</si>
  <si>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</si>
  <si>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</si>
  <si>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</si>
  <si>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</si>
  <si>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</si>
  <si>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</si>
  <si>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</si>
  <si>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</si>
  <si>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</si>
  <si>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</si>
  <si>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</si>
  <si>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</si>
  <si>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</si>
  <si>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</si>
  <si>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</si>
  <si>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</si>
  <si>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</si>
  <si>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</si>
  <si>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</si>
  <si>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</si>
  <si>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</si>
  <si>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</si>
  <si>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</si>
  <si>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</si>
  <si>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</si>
  <si>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</si>
  <si>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</si>
  <si>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</si>
  <si>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</si>
  <si>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</si>
  <si>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</si>
  <si>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</si>
  <si>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</si>
  <si>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</si>
  <si>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</si>
  <si>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</si>
  <si>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</si>
  <si>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</si>
  <si>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</si>
  <si>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</si>
  <si>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</si>
  <si>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</si>
  <si>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</si>
  <si>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</si>
  <si>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</si>
  <si>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</si>
  <si>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</si>
  <si>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</si>
  <si>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</si>
  <si>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</si>
  <si>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</si>
  <si>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</si>
  <si>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</si>
  <si>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</si>
  <si>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</si>
  <si>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</si>
  <si>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</si>
  <si>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</si>
  <si>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</si>
  <si>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</si>
  <si>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</si>
  <si>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</si>
  <si>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</si>
  <si>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</si>
  <si>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</si>
  <si>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</si>
  <si>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</si>
  <si>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</si>
  <si>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</si>
  <si>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</si>
  <si>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</si>
  <si>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</si>
  <si>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</si>
  <si>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</si>
  <si>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</si>
  <si>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</si>
  <si>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</si>
  <si>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</si>
  <si>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</si>
  <si>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</si>
  <si>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</si>
  <si>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</si>
  <si>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</si>
  <si>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</si>
  <si>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</si>
  <si>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</si>
  <si>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</si>
  <si>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</si>
  <si>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</si>
  <si>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</si>
  <si>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</si>
  <si>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</si>
  <si>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</si>
  <si>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</si>
  <si>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</si>
  <si>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</si>
  <si>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</si>
  <si>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</si>
  <si>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</si>
  <si>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</si>
  <si>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</si>
  <si>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</si>
  <si>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</si>
  <si>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</si>
  <si>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</si>
  <si>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</si>
  <si>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</si>
  <si>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</si>
  <si>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</si>
  <si>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</si>
  <si>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</si>
  <si>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</si>
  <si>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</si>
  <si>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</si>
  <si>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</si>
  <si>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</si>
  <si>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</si>
  <si>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</si>
  <si>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</si>
  <si>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</si>
  <si>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</si>
  <si>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</si>
  <si>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</si>
  <si>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</si>
  <si>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</si>
  <si>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</si>
  <si>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</si>
  <si>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</si>
  <si>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</si>
  <si>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</si>
  <si>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</si>
  <si>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</si>
  <si>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</si>
  <si>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</si>
  <si>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</si>
  <si>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</si>
  <si>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</si>
  <si>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</si>
  <si>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</si>
  <si>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</si>
  <si>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</si>
  <si>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</si>
  <si>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</si>
  <si>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</si>
  <si>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</si>
  <si>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</si>
  <si>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</si>
  <si>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</si>
  <si>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</si>
  <si>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</si>
  <si>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</si>
  <si>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</si>
  <si>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</si>
  <si>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</si>
  <si>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</si>
  <si>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</si>
  <si>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</si>
  <si>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</si>
  <si>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</si>
  <si>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</si>
  <si>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</si>
  <si>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</si>
  <si>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</si>
  <si>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</si>
  <si>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</si>
  <si>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</si>
  <si>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</si>
  <si>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</si>
  <si>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</si>
  <si>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</si>
  <si>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</si>
  <si>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</si>
  <si>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</si>
  <si>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</si>
  <si>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</si>
  <si>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</si>
  <si>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</si>
  <si>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</si>
  <si>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</si>
  <si>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</si>
  <si>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</si>
  <si>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</si>
  <si>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</si>
  <si>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</si>
  <si>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</si>
  <si>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</si>
  <si>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</si>
  <si>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</si>
  <si>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</si>
  <si>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</si>
  <si>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</si>
  <si>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</si>
  <si>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</si>
  <si>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</si>
  <si>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</si>
  <si>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</si>
  <si>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</si>
  <si>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</si>
  <si>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</si>
  <si>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</si>
  <si>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</si>
  <si>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</si>
  <si>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</si>
  <si>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</si>
  <si>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</si>
  <si>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</si>
  <si>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</si>
  <si>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</si>
  <si>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</si>
  <si>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</si>
  <si>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</si>
  <si>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</si>
  <si>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</si>
  <si>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</si>
  <si>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</si>
  <si>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</si>
  <si>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</si>
  <si>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</si>
  <si>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</si>
  <si>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</si>
  <si>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</si>
  <si>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</si>
  <si>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</si>
  <si>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</si>
  <si>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</si>
  <si>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</si>
  <si>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</si>
  <si>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</si>
  <si>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</si>
  <si>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</si>
  <si>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</si>
  <si>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</si>
  <si>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</si>
  <si>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</si>
  <si>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</si>
  <si>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</si>
  <si>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</si>
  <si>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</si>
  <si>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</si>
  <si>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</si>
  <si>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</si>
  <si>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</si>
  <si>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</si>
  <si>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</si>
  <si>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</si>
  <si>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</si>
  <si>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</si>
  <si>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</si>
  <si>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</si>
  <si>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</si>
  <si>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</si>
  <si>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</si>
  <si>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</si>
  <si>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</si>
  <si>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</si>
  <si>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</si>
  <si>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</si>
  <si>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</si>
  <si>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</si>
  <si>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</si>
  <si>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</si>
  <si>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</si>
  <si>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</si>
  <si>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</si>
  <si>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</si>
  <si>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</si>
  <si>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</si>
  <si>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</si>
  <si>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</si>
  <si>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</si>
  <si>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</si>
  <si>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</si>
  <si>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</si>
  <si>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</si>
  <si>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</si>
  <si>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</si>
  <si>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</si>
  <si>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</si>
  <si>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</si>
  <si>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</si>
  <si>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</si>
  <si>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</si>
  <si>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</si>
  <si>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</si>
  <si>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</si>
  <si>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</si>
  <si>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</si>
  <si>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</si>
  <si>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</si>
  <si>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</si>
  <si>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</si>
  <si>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</si>
  <si>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</si>
  <si>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</si>
  <si>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</si>
  <si>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</si>
  <si>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</si>
  <si>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</si>
  <si>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</si>
  <si>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</si>
  <si>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</si>
  <si>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</si>
  <si>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</si>
  <si>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</si>
  <si>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</si>
  <si>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</si>
  <si>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</si>
  <si>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</si>
  <si>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</si>
  <si>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</si>
  <si>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</si>
  <si>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</si>
  <si>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</si>
  <si>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</si>
  <si>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</si>
  <si>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</si>
  <si>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</si>
  <si>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</si>
  <si>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</si>
  <si>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</si>
  <si>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</si>
  <si>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</si>
  <si>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</si>
  <si>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</si>
  <si>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</si>
  <si>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</si>
  <si>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</si>
  <si>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</si>
  <si>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</si>
  <si>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</si>
  <si>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</si>
  <si>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</si>
  <si>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</si>
  <si>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</si>
  <si>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</si>
  <si>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</si>
  <si>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</si>
  <si>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</si>
  <si>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</si>
  <si>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</si>
  <si>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</si>
  <si>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</si>
  <si>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</si>
  <si>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</si>
  <si>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</si>
  <si>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</si>
  <si>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</si>
  <si>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</si>
  <si>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</si>
  <si>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</si>
  <si>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</si>
  <si>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</si>
  <si>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</si>
  <si>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</si>
  <si>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</si>
  <si>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</si>
  <si>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</si>
  <si>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</si>
  <si>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</si>
  <si>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</si>
  <si>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</si>
  <si>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</si>
  <si>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</si>
  <si>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</si>
  <si>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</si>
  <si>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</si>
  <si>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</si>
  <si>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</si>
  <si>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</si>
  <si>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</si>
  <si>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</si>
  <si>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</si>
  <si>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</si>
  <si>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</si>
  <si>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</si>
  <si>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</si>
  <si>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</si>
  <si>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</si>
  <si>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</si>
  <si>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</si>
  <si>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</si>
  <si>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</si>
  <si>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</si>
  <si>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</si>
  <si>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</si>
  <si>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</si>
  <si>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</si>
  <si>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</si>
  <si>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</si>
  <si>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</si>
  <si>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</si>
  <si>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</si>
  <si>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</si>
  <si>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</si>
  <si>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</si>
  <si>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</si>
  <si>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</si>
  <si>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</si>
  <si>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</si>
  <si>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</si>
  <si>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</si>
  <si>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</si>
  <si>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</si>
  <si>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</si>
  <si>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</si>
  <si>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</si>
  <si>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</si>
  <si>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</si>
  <si>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</si>
  <si>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</si>
  <si>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</si>
  <si>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</si>
  <si>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</si>
  <si>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</si>
  <si>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</si>
  <si>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</si>
  <si>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</si>
  <si>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</si>
  <si>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</si>
  <si>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</si>
  <si>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</si>
  <si>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</si>
  <si>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</si>
  <si>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</si>
  <si>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</si>
  <si>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</si>
  <si>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</si>
  <si>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</si>
  <si>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</si>
  <si>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</si>
  <si>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</si>
  <si>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</si>
  <si>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</si>
  <si>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</si>
  <si>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</si>
  <si>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</si>
  <si>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</si>
  <si>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</si>
  <si>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</si>
  <si>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</si>
  <si>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</si>
  <si>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</si>
  <si>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</si>
  <si>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</si>
  <si>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</si>
  <si>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</si>
  <si>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</si>
  <si>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</si>
  <si>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</si>
  <si>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</si>
  <si>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</si>
  <si>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</si>
  <si>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</si>
  <si>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</si>
  <si>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</si>
  <si>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</si>
  <si>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</si>
  <si>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</si>
  <si>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</si>
  <si>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</si>
  <si>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</si>
  <si>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</si>
  <si>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</si>
  <si>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</si>
  <si>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</si>
  <si>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</si>
  <si>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</si>
  <si>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</si>
  <si>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</si>
  <si>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</si>
  <si>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</si>
  <si>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</si>
  <si>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</si>
  <si>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</si>
  <si>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</si>
  <si>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</si>
  <si>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</si>
  <si>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</si>
  <si>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</si>
  <si>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</si>
  <si>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</si>
  <si>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</si>
  <si>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</si>
  <si>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</si>
  <si>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</si>
  <si>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</si>
  <si>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</si>
  <si>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</si>
  <si>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</si>
  <si>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</si>
  <si>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</si>
  <si>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</si>
  <si>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</si>
  <si>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</si>
  <si>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</si>
  <si>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</si>
  <si>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</si>
  <si>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</si>
  <si>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</si>
  <si>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</si>
  <si>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</si>
  <si>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</si>
  <si>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</si>
  <si>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</si>
  <si>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</si>
  <si>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</si>
  <si>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</si>
  <si>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</si>
  <si>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</si>
  <si>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</si>
  <si>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</si>
  <si>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</si>
  <si>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</si>
  <si>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</si>
  <si>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</si>
  <si>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</si>
  <si>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</si>
  <si>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</si>
  <si>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</si>
  <si>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</si>
  <si>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</si>
  <si>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</si>
  <si>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</si>
  <si>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</si>
  <si>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</si>
  <si>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</si>
  <si>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</si>
  <si>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</si>
  <si>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</si>
  <si>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</si>
  <si>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</si>
  <si>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</si>
  <si>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</si>
  <si>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</si>
  <si>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</si>
  <si>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</si>
  <si>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</si>
  <si>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</si>
  <si>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</si>
  <si>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</si>
  <si>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</si>
  <si>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</si>
  <si>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</si>
  <si>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</si>
  <si>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</si>
  <si>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</si>
  <si>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</si>
  <si>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</si>
  <si>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</si>
  <si>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</si>
  <si>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</si>
  <si>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</si>
  <si>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</si>
  <si>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</si>
  <si>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</si>
  <si>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</si>
  <si>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</si>
  <si>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</si>
  <si>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</si>
  <si>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</si>
  <si>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</si>
  <si>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</si>
  <si>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</si>
  <si>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</si>
  <si>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</si>
  <si>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</si>
  <si>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</si>
  <si>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</si>
  <si>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</si>
  <si>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</si>
  <si>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</si>
  <si>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</si>
  <si>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</si>
  <si>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</si>
  <si>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</si>
  <si>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</si>
  <si>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</si>
  <si>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</si>
  <si>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</si>
  <si>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</si>
  <si>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</si>
  <si>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</si>
  <si>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</si>
  <si>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</si>
  <si>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</si>
  <si>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</si>
  <si>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</si>
  <si>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</si>
  <si>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</si>
  <si>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</si>
  <si>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</si>
  <si>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</si>
  <si>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</si>
  <si>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</si>
  <si>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</si>
  <si>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</si>
  <si>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</si>
  <si>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</si>
  <si>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</si>
  <si>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</si>
  <si>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</si>
  <si>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</si>
  <si>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</si>
  <si>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</si>
  <si>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</si>
  <si>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</si>
  <si>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</si>
  <si>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</si>
  <si>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</si>
  <si>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</si>
  <si>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</si>
  <si>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</si>
  <si>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</si>
  <si>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</si>
  <si>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</si>
  <si>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</si>
  <si>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</si>
  <si>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</si>
  <si>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</si>
  <si>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</si>
  <si>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</si>
  <si>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</si>
  <si>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</si>
  <si>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</si>
  <si>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</si>
  <si>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</si>
  <si>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</si>
  <si>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</si>
  <si>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</si>
  <si>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</si>
  <si>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</si>
  <si>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</si>
  <si>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</si>
  <si>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</si>
  <si>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</si>
  <si>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</si>
  <si>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</si>
  <si>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</si>
  <si>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</si>
  <si>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</si>
  <si>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</si>
  <si>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</si>
  <si>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</si>
  <si>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</si>
  <si>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</si>
  <si>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</si>
  <si>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</si>
  <si>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</si>
  <si>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</si>
  <si>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</si>
  <si>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</si>
  <si>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</si>
  <si>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</si>
  <si>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</si>
  <si>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</si>
  <si>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</si>
  <si>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</si>
  <si>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</si>
  <si>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</si>
  <si>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</si>
  <si>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</si>
  <si>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</si>
  <si>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</si>
  <si>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</si>
  <si>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</si>
  <si>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</si>
  <si>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</si>
  <si>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</si>
  <si>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</si>
  <si>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</si>
  <si>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</si>
  <si>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</si>
  <si>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</si>
  <si>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</si>
  <si>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</si>
  <si>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</si>
  <si>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</si>
  <si>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</si>
  <si>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</si>
  <si>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</si>
  <si>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</si>
  <si>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</si>
  <si>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</si>
  <si>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</si>
  <si>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</si>
  <si>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</si>
  <si>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</si>
  <si>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</si>
  <si>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</si>
  <si>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</si>
  <si>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</si>
  <si>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</si>
  <si>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</si>
  <si>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</si>
  <si>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</si>
  <si>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</si>
  <si>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</si>
  <si>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</si>
  <si>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</si>
  <si>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</si>
  <si>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</si>
  <si>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</si>
  <si>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</si>
  <si>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</si>
  <si>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</si>
  <si>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</si>
  <si>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</si>
  <si>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</si>
  <si>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</si>
  <si>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</si>
  <si>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</si>
  <si>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</si>
  <si>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</si>
  <si>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</si>
  <si>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</si>
  <si>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</si>
  <si>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</si>
  <si>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</si>
  <si>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</si>
  <si>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</si>
  <si>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</si>
  <si>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</si>
  <si>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</si>
  <si>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</si>
  <si>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</si>
  <si>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</si>
  <si>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</si>
  <si>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</si>
  <si>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</si>
  <si>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</si>
  <si>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</si>
  <si>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</si>
  <si>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</si>
  <si>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</si>
  <si>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</si>
  <si>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</si>
  <si>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</si>
  <si>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</si>
  <si>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</si>
  <si>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</si>
  <si>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</si>
  <si>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</si>
  <si>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</si>
  <si>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</si>
  <si>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</si>
  <si>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</si>
  <si>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</si>
  <si>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</si>
  <si>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</si>
  <si>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</si>
  <si>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</si>
  <si>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</si>
  <si>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</si>
  <si>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</si>
  <si>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</si>
  <si>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</si>
  <si>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</si>
  <si>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</si>
  <si>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</si>
  <si>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</si>
  <si>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</si>
  <si>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</si>
  <si>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</si>
  <si>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</si>
  <si>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</si>
  <si>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</si>
  <si>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</si>
  <si>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</si>
  <si>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</si>
  <si>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</si>
  <si>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</si>
  <si>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</si>
  <si>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</si>
  <si>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</si>
  <si>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</si>
  <si>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</si>
  <si>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</si>
  <si>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</si>
  <si>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</si>
  <si>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</si>
  <si>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</si>
  <si>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</si>
  <si>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</si>
  <si>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</si>
  <si>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</si>
  <si>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</si>
  <si>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</si>
  <si>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</si>
  <si>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</si>
  <si>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</si>
  <si>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</si>
  <si>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</si>
  <si>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</si>
  <si>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</si>
  <si>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</si>
  <si>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</si>
  <si>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</si>
  <si>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</si>
  <si>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</si>
  <si>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</si>
  <si>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</si>
  <si>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</si>
  <si>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</si>
  <si>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</si>
  <si>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</si>
  <si>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</si>
  <si>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</si>
  <si>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</si>
  <si>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</si>
  <si>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</si>
  <si>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</si>
  <si>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</si>
  <si>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</si>
  <si>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</si>
  <si>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</si>
  <si>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</si>
  <si>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</si>
  <si>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</si>
  <si>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</si>
  <si>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</si>
  <si>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</si>
  <si>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</si>
  <si>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</si>
  <si>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</si>
  <si>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</si>
  <si>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</si>
  <si>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</si>
  <si>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</si>
  <si>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</si>
  <si>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</si>
  <si>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</si>
  <si>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</si>
  <si>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</si>
  <si>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</si>
  <si>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</si>
  <si>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</si>
  <si>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</si>
  <si>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</si>
  <si>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</si>
  <si>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</si>
  <si>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</si>
  <si>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</si>
  <si>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</si>
  <si>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</si>
  <si>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</si>
  <si>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</si>
  <si>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</si>
  <si>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</si>
  <si>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</si>
  <si>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</si>
  <si>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</si>
  <si>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</si>
  <si>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</si>
  <si>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</si>
  <si>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</si>
  <si>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</si>
  <si>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</si>
  <si>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</si>
  <si>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</si>
  <si>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</si>
  <si>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</si>
  <si>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</si>
  <si>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</si>
  <si>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</si>
  <si>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</si>
  <si>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</si>
  <si>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</si>
  <si>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</si>
  <si>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</si>
  <si>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</si>
  <si>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</si>
  <si>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</si>
  <si>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</si>
  <si>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</si>
  <si>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</si>
  <si>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</si>
  <si>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</si>
  <si>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</si>
  <si>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</si>
  <si>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</si>
  <si>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</si>
  <si>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</si>
  <si>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</si>
  <si>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</si>
  <si>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</si>
  <si>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</si>
  <si>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</si>
  <si>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</si>
  <si>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</si>
  <si>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</si>
  <si>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</si>
  <si>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</si>
  <si>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</si>
  <si>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</si>
  <si>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</si>
  <si>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</si>
  <si>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</si>
  <si>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</si>
  <si>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</si>
  <si>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</si>
  <si>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</si>
  <si>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</si>
  <si>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</si>
  <si>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</si>
  <si>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</si>
  <si>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</si>
  <si>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</si>
  <si>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</si>
  <si>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</si>
  <si>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</si>
  <si>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</si>
  <si>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</si>
  <si>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</si>
  <si>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</si>
  <si>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</si>
  <si>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</si>
  <si>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</si>
  <si>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</si>
  <si>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</si>
  <si>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</si>
  <si>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</si>
  <si>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</si>
  <si>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</si>
  <si>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</si>
  <si>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</si>
  <si>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</si>
  <si>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</si>
  <si>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</si>
  <si>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</si>
  <si>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</si>
  <si>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</si>
  <si>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</si>
  <si>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</si>
  <si>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</si>
  <si>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</si>
  <si>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</si>
  <si>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</si>
  <si>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</si>
  <si>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</si>
  <si>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</si>
  <si>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</si>
  <si>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</si>
  <si>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</si>
  <si>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</si>
  <si>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</si>
  <si>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</si>
  <si>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</si>
  <si>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</si>
  <si>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</si>
  <si>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</si>
  <si>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</si>
  <si>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</si>
  <si>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</si>
  <si>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</si>
  <si>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</si>
  <si>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</si>
  <si>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</si>
  <si>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</si>
  <si>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</si>
  <si>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</si>
  <si>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</si>
  <si>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</si>
  <si>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</si>
  <si>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</si>
  <si>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</si>
  <si>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</si>
  <si>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</si>
  <si>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</si>
  <si>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</si>
  <si>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</si>
  <si>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</si>
  <si>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</si>
  <si>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</si>
  <si>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</si>
  <si>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</si>
  <si>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</si>
  <si>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</si>
  <si>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</si>
  <si>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</si>
  <si>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</si>
  <si>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</si>
  <si>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</si>
  <si>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</si>
  <si>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</si>
  <si>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</si>
  <si>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</si>
  <si>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</si>
  <si>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</si>
  <si>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</si>
  <si>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</si>
  <si>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</si>
  <si>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</si>
  <si>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</si>
  <si>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</si>
  <si>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</si>
  <si>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</si>
  <si>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</si>
  <si>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</si>
  <si>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</si>
  <si>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</si>
  <si>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</si>
  <si>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</si>
  <si>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</si>
  <si>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</si>
  <si>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</si>
  <si>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</si>
  <si>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</si>
  <si>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</si>
  <si>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</si>
  <si>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</si>
  <si>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</si>
  <si>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</si>
  <si>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</si>
  <si>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</si>
  <si>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</si>
  <si>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</si>
  <si>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</si>
  <si>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</si>
  <si>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</si>
  <si>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</si>
  <si>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</si>
  <si>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</si>
  <si>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</si>
  <si>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</si>
  <si>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</si>
  <si>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</si>
  <si>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</si>
  <si>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</si>
  <si>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</si>
  <si>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</si>
  <si>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</si>
  <si>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</si>
  <si>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</si>
  <si>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</si>
  <si>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</si>
  <si>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</si>
  <si>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</si>
  <si>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</si>
  <si>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</si>
  <si>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</si>
  <si>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</si>
  <si>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</si>
  <si>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</si>
  <si>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</si>
  <si>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</si>
  <si>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</si>
  <si>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</si>
  <si>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</si>
  <si>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</si>
  <si>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</si>
  <si>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</si>
  <si>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</si>
  <si>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</si>
  <si>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</si>
  <si>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</si>
  <si>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</si>
  <si>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</si>
  <si>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</si>
  <si>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</si>
  <si>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</si>
  <si>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</si>
  <si>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</si>
  <si>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</si>
  <si>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</si>
  <si>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</si>
  <si>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</si>
  <si>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</si>
  <si>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</si>
  <si>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</si>
  <si>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</si>
  <si>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</si>
  <si>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</si>
  <si>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</si>
  <si>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</si>
  <si>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</si>
  <si>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</si>
  <si>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</si>
  <si>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</si>
  <si>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</si>
  <si>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</si>
  <si>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</si>
  <si>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</si>
  <si>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</si>
  <si>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</si>
  <si>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</si>
  <si>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</si>
  <si>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</si>
  <si>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</si>
  <si>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</si>
  <si>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</si>
  <si>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</si>
  <si>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</si>
  <si>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</si>
  <si>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</si>
  <si>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</si>
  <si>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</si>
  <si>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</si>
  <si>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</si>
  <si>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</si>
  <si>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</si>
  <si>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</si>
  <si>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</si>
  <si>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</si>
  <si>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</si>
  <si>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</si>
  <si>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</si>
  <si>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</si>
  <si>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</si>
  <si>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</si>
  <si>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</si>
  <si>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</si>
  <si>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</si>
  <si>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</si>
  <si>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</si>
  <si>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</si>
  <si>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</si>
  <si>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</si>
  <si>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</si>
  <si>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</si>
  <si>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</si>
  <si>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</si>
  <si>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</si>
  <si>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</si>
  <si>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</si>
  <si>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</si>
  <si>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</si>
  <si>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</si>
  <si>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</si>
  <si>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</si>
  <si>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</si>
  <si>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</si>
  <si>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</si>
  <si>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</si>
  <si>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</si>
  <si>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</si>
  <si>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</si>
  <si>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</si>
  <si>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</si>
  <si>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</si>
  <si>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</si>
  <si>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</si>
  <si>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</si>
  <si>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</si>
  <si>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</si>
  <si>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</si>
  <si>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</si>
  <si>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</si>
  <si>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</si>
  <si>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</si>
  <si>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</si>
  <si>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</si>
  <si>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</si>
  <si>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</si>
  <si>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</si>
  <si>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</si>
  <si>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</si>
  <si>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</si>
  <si>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</si>
  <si>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</si>
  <si>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</si>
  <si>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</si>
  <si>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</si>
  <si>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</si>
  <si>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</si>
  <si>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</si>
  <si>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</si>
  <si>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</si>
  <si>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</si>
  <si>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</si>
  <si>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</si>
  <si>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</si>
  <si>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</si>
  <si>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</si>
  <si>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</si>
  <si>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</si>
  <si>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</si>
  <si>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</si>
  <si>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</si>
  <si>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</si>
  <si>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</si>
  <si>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</si>
  <si>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</si>
  <si>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</si>
  <si>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</si>
  <si>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</si>
  <si>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</si>
  <si>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</si>
  <si>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</si>
  <si>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</si>
  <si>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</si>
  <si>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</si>
  <si>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</si>
  <si>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</si>
  <si>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</si>
  <si>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</si>
  <si>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</si>
  <si>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</si>
  <si>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</si>
  <si>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</si>
  <si>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</si>
  <si>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</si>
  <si>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</si>
  <si>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</si>
  <si>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</si>
  <si>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</si>
  <si>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</si>
  <si>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</si>
  <si>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</si>
  <si>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</si>
  <si>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</si>
  <si>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</si>
  <si>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</si>
  <si>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</si>
  <si>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</si>
  <si>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</si>
  <si>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</si>
  <si>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</si>
  <si>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</si>
  <si>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</si>
  <si>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</si>
  <si>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</si>
  <si>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</si>
  <si>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</si>
  <si>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</si>
  <si>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</si>
  <si>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</si>
  <si>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</si>
  <si>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</si>
  <si>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</si>
  <si>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</si>
  <si>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</si>
  <si>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</si>
  <si>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</si>
  <si>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</si>
  <si>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</si>
  <si>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</si>
  <si>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</si>
  <si>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</si>
  <si>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</si>
  <si>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</si>
  <si>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</si>
  <si>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</si>
  <si>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</si>
  <si>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</si>
  <si>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</si>
  <si>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</si>
  <si>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</si>
  <si>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</si>
  <si>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</si>
  <si>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</si>
  <si>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</si>
  <si>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</si>
  <si>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</si>
  <si>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</si>
  <si>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</si>
  <si>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</si>
  <si>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</si>
  <si>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</si>
  <si>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</si>
  <si>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</si>
  <si>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</si>
  <si>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</si>
  <si>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</si>
  <si>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</si>
  <si>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</si>
  <si>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</si>
  <si>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</si>
  <si>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</si>
  <si>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</si>
  <si>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</si>
  <si>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</si>
  <si>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</si>
  <si>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</si>
  <si>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</si>
  <si>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</si>
  <si>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</si>
  <si>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</si>
  <si>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</si>
  <si>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</si>
  <si>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</si>
  <si>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</si>
  <si>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</si>
  <si>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</si>
  <si>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</si>
  <si>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</si>
  <si>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</si>
  <si>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</si>
  <si>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</si>
  <si>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</si>
  <si>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</si>
  <si>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</si>
  <si>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</si>
  <si>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</si>
  <si>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</si>
  <si>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</si>
  <si>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</si>
  <si>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</si>
  <si>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</si>
  <si>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</si>
  <si>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</si>
  <si>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</si>
  <si>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</si>
  <si>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</si>
  <si>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</si>
  <si>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</si>
  <si>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</si>
  <si>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</si>
  <si>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</si>
  <si>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</si>
  <si>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</si>
  <si>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</si>
  <si>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</si>
  <si>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</si>
  <si>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</si>
  <si>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</si>
  <si>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</si>
  <si>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</si>
  <si>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</si>
  <si>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</si>
  <si>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</si>
  <si>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</si>
  <si>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</si>
  <si>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</si>
  <si>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</si>
  <si>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</si>
  <si>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</si>
  <si>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</si>
  <si>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</si>
  <si>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</si>
  <si>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</si>
  <si>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</si>
  <si>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</si>
  <si>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</si>
  <si>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</si>
  <si>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</si>
  <si>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</si>
  <si>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</si>
  <si>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</si>
  <si>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</si>
  <si>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</si>
  <si>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</si>
  <si>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</si>
  <si>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</si>
  <si>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</si>
  <si>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</si>
  <si>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</si>
  <si>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</si>
  <si>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</si>
  <si>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</si>
  <si>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</si>
  <si>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</si>
  <si>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</si>
  <si>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</si>
  <si>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</si>
  <si>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</si>
  <si>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</si>
  <si>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</si>
  <si>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</si>
  <si>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</si>
  <si>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</si>
  <si>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</si>
  <si>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</si>
  <si>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</si>
  <si>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</si>
  <si>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</si>
  <si>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</si>
  <si>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</si>
  <si>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</si>
  <si>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</si>
  <si>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</si>
  <si>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</si>
  <si>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</si>
  <si>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</si>
  <si>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</si>
  <si>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</si>
  <si>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</si>
  <si>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</si>
  <si>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</si>
  <si>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</si>
  <si>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</si>
  <si>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</si>
  <si>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</si>
  <si>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</si>
  <si>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</si>
  <si>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</si>
  <si>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</si>
  <si>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</si>
  <si>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</si>
  <si>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</si>
  <si>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</si>
  <si>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</si>
  <si>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</si>
  <si>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</si>
  <si>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</si>
  <si>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</si>
  <si>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</si>
  <si>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</si>
  <si>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</si>
  <si>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</si>
  <si>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</si>
  <si>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</si>
  <si>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</si>
  <si>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</si>
  <si>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</si>
  <si>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</si>
  <si>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</si>
  <si>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</si>
  <si>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</si>
  <si>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</si>
  <si>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</si>
  <si>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</si>
  <si>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</si>
  <si>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</si>
  <si>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</si>
  <si>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</si>
  <si>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</si>
  <si>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</si>
  <si>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</si>
  <si>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</si>
  <si>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</si>
  <si>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</si>
  <si>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</si>
  <si>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</si>
  <si>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</si>
  <si>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</si>
  <si>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</si>
  <si>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</si>
  <si>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</si>
  <si>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</si>
  <si>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</si>
  <si>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</si>
  <si>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</si>
  <si>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</si>
  <si>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</si>
  <si>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</si>
  <si>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</si>
  <si>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</si>
  <si>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</si>
  <si>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</si>
  <si>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</si>
  <si>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</si>
  <si>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</si>
  <si>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</si>
  <si>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</si>
  <si>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</si>
  <si>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</si>
  <si>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</si>
  <si>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</si>
  <si>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</si>
  <si>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</si>
  <si>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</si>
  <si>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</si>
  <si>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</si>
  <si>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</si>
  <si>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</si>
  <si>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</si>
  <si>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</si>
  <si>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</si>
  <si>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</si>
  <si>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</si>
  <si>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</si>
  <si>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</si>
  <si>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</si>
  <si>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</si>
  <si>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</si>
  <si>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</si>
  <si>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</si>
  <si>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</si>
  <si>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</si>
  <si>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</si>
  <si>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</si>
  <si>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</si>
  <si>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</si>
  <si>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</si>
  <si>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</si>
  <si>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</si>
  <si>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</si>
  <si>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</si>
  <si>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</si>
  <si>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</si>
  <si>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</si>
  <si>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</si>
  <si>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</si>
  <si>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</si>
  <si>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</si>
  <si>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</si>
  <si>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</si>
  <si>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</si>
  <si>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</si>
  <si>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</si>
  <si>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</si>
  <si>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</si>
  <si>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</si>
  <si>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</si>
  <si>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</si>
  <si>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</si>
  <si>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</si>
  <si>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</si>
  <si>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</si>
  <si>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</si>
  <si>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</si>
  <si>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</si>
  <si>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</si>
  <si>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</si>
  <si>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</si>
  <si>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</si>
  <si>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</si>
  <si>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</si>
  <si>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</si>
  <si>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</si>
  <si>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</si>
  <si>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</si>
  <si>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</si>
  <si>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</si>
  <si>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</si>
  <si>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</si>
  <si>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</si>
  <si>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</si>
  <si>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</si>
  <si>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</si>
  <si>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</si>
  <si>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</si>
  <si>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</si>
  <si>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</si>
  <si>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</si>
  <si>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</si>
  <si>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</si>
  <si>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</si>
  <si>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</si>
  <si>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</si>
  <si>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</si>
  <si>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</si>
  <si>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</si>
  <si>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</si>
  <si>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</si>
  <si>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</si>
  <si>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</si>
  <si>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</si>
  <si>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</si>
  <si>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</si>
  <si>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</si>
  <si>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</si>
  <si>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</si>
  <si>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</si>
  <si>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</si>
  <si>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</si>
  <si>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</si>
  <si>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</si>
  <si>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</si>
  <si>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</si>
  <si>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</si>
  <si>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</si>
  <si>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</si>
  <si>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</si>
  <si>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</si>
  <si>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</si>
  <si>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</si>
  <si>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</si>
  <si>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</si>
  <si>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</si>
  <si>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</si>
  <si>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</si>
  <si>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</si>
  <si>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</si>
  <si>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</si>
  <si>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</si>
  <si>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</si>
  <si>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</si>
  <si>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</si>
  <si>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</si>
  <si>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</si>
  <si>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</si>
  <si>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</si>
  <si>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</si>
  <si>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</si>
  <si>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</si>
  <si>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</si>
  <si>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</si>
  <si>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</si>
  <si>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</si>
  <si>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</si>
  <si>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</si>
  <si>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</si>
  <si>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</si>
  <si>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</si>
  <si>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</si>
  <si>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</si>
  <si>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</si>
  <si>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</si>
  <si>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</si>
  <si>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</si>
  <si>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</si>
  <si>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</si>
  <si>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</si>
  <si>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</si>
  <si>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</si>
  <si>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</si>
  <si>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</si>
  <si>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</si>
  <si>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</si>
  <si>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</si>
  <si>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</si>
  <si>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</si>
  <si>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</si>
  <si>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</si>
  <si>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</si>
  <si>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</si>
  <si>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</si>
  <si>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</si>
  <si>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</si>
  <si>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</si>
  <si>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</si>
  <si>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</si>
  <si>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</si>
  <si>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</si>
  <si>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</si>
  <si>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</si>
  <si>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</si>
  <si>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</si>
  <si>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</si>
  <si>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</si>
  <si>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</si>
  <si>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</si>
  <si>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</si>
  <si>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</si>
  <si>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</si>
  <si>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</si>
  <si>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</si>
  <si>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</si>
  <si>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</si>
  <si>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</si>
  <si>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</si>
  <si>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</si>
  <si>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</si>
  <si>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</si>
  <si>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</si>
  <si>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</si>
  <si>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</si>
  <si>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</si>
  <si>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</si>
  <si>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</si>
  <si>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</si>
  <si>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</si>
  <si>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</si>
  <si>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</si>
  <si>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</si>
  <si>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</si>
  <si>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</si>
  <si>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</si>
  <si>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</si>
  <si>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</si>
  <si>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</si>
  <si>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</si>
  <si>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</si>
  <si>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</si>
  <si>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</si>
  <si>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</si>
  <si>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</si>
  <si>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</si>
  <si>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</si>
  <si>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</si>
  <si>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</si>
  <si>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</si>
  <si>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</si>
  <si>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</si>
  <si>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</si>
  <si>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</si>
  <si>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</si>
  <si>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</si>
  <si>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</si>
  <si>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</si>
  <si>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</si>
  <si>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</si>
  <si>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</si>
  <si>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</si>
  <si>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</si>
  <si>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</si>
  <si>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</si>
  <si>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</si>
  <si>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</si>
  <si>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</si>
  <si>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</si>
  <si>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</si>
  <si>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</si>
  <si>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</si>
  <si>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</si>
  <si>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</si>
  <si>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</si>
  <si>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</si>
  <si>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</si>
  <si>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</si>
  <si>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</si>
  <si>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</si>
  <si>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</si>
  <si>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</si>
  <si>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</si>
  <si>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</si>
  <si>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</si>
  <si>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</si>
  <si>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</si>
  <si>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</si>
  <si>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</si>
  <si>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</si>
  <si>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</si>
  <si>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</si>
  <si>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</si>
  <si>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</si>
  <si>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</si>
  <si>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</si>
  <si>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</si>
  <si>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</si>
  <si>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</si>
  <si>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</si>
  <si>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</si>
  <si>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</si>
  <si>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</si>
  <si>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</si>
  <si>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</si>
  <si>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</si>
  <si>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</si>
  <si>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</si>
  <si>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</si>
  <si>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</si>
  <si>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</si>
  <si>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</si>
  <si>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</si>
  <si>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</si>
  <si>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</si>
  <si>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</si>
  <si>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</si>
  <si>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</si>
  <si>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</si>
  <si>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</si>
  <si>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</si>
  <si>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</si>
  <si>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</si>
  <si>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</si>
  <si>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</si>
  <si>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</si>
  <si>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</si>
  <si>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</si>
  <si>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</si>
  <si>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</si>
  <si>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</si>
  <si>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</si>
  <si>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</si>
  <si>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</si>
  <si>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</si>
  <si>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</si>
  <si>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</si>
  <si>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</si>
  <si>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</si>
  <si>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</si>
  <si>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</si>
  <si>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</si>
  <si>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</si>
  <si>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</si>
  <si>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</si>
  <si>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</si>
  <si>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</si>
  <si>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</si>
  <si>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</si>
  <si>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</si>
  <si>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</si>
  <si>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</si>
  <si>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</si>
  <si>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</si>
  <si>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</si>
  <si>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</si>
  <si>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</si>
  <si>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</si>
  <si>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</si>
  <si>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</si>
  <si>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</si>
  <si>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</si>
  <si>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</si>
  <si>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</si>
  <si>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</si>
  <si>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</si>
  <si>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</si>
  <si>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</si>
  <si>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</si>
  <si>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</si>
  <si>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</si>
  <si>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</si>
  <si>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</si>
  <si>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</si>
  <si>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</si>
  <si>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</si>
  <si>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</si>
  <si>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</si>
  <si>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</si>
  <si>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</si>
  <si>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</si>
  <si>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</si>
  <si>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</si>
  <si>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</si>
  <si>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</si>
  <si>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</si>
  <si>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</si>
  <si>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</si>
  <si>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</si>
  <si>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</si>
  <si>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</si>
  <si>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</si>
  <si>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</si>
  <si>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</si>
  <si>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</si>
  <si>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</si>
  <si>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</si>
  <si>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</si>
  <si>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</si>
  <si>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</si>
  <si>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</si>
  <si>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</si>
  <si>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</si>
  <si>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</si>
  <si>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</si>
  <si>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</si>
  <si>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</si>
  <si>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</si>
  <si>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</si>
  <si>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</si>
  <si>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</si>
  <si>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</si>
  <si>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</si>
  <si>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</si>
  <si>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</si>
  <si>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</si>
  <si>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</si>
  <si>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</si>
  <si>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</si>
  <si>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</si>
  <si>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</si>
  <si>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</si>
  <si>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</si>
  <si>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</si>
  <si>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</si>
  <si>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</si>
  <si>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</si>
  <si>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</si>
  <si>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</si>
  <si>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</si>
  <si>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</si>
  <si>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</si>
  <si>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</si>
  <si>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</si>
  <si>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</si>
  <si>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</si>
  <si>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</si>
  <si>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</si>
  <si>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</si>
  <si>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</si>
  <si>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</si>
  <si>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</si>
  <si>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</si>
  <si>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</si>
  <si>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</si>
  <si>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</si>
  <si>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</si>
  <si>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</si>
  <si>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</si>
  <si>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</si>
  <si>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</si>
  <si>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</si>
  <si>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</si>
  <si>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</si>
  <si>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</si>
  <si>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</si>
  <si>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</si>
  <si>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</si>
  <si>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</si>
  <si>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</si>
  <si>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</si>
  <si>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</si>
  <si>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</si>
  <si>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</si>
  <si>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</si>
  <si>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</si>
  <si>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</si>
  <si>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</si>
  <si>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</si>
  <si>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</si>
  <si>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</si>
  <si>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</si>
  <si>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</si>
  <si>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</si>
  <si>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</si>
  <si>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</si>
  <si>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</si>
  <si>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</si>
  <si>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</si>
  <si>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</si>
  <si>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</si>
  <si>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</si>
  <si>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</si>
  <si>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</si>
  <si>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</si>
  <si>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</si>
  <si>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</si>
  <si>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</si>
  <si>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</si>
  <si>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</si>
  <si>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</si>
  <si>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</si>
  <si>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</si>
  <si>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</si>
  <si>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</si>
  <si>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</si>
  <si>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</si>
  <si>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</si>
  <si>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</si>
  <si>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</si>
  <si>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</si>
  <si>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</si>
  <si>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</si>
  <si>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</si>
  <si>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</si>
  <si>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</si>
  <si>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</si>
  <si>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</si>
  <si>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</si>
  <si>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</si>
  <si>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</si>
  <si>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</si>
  <si>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</si>
  <si>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</si>
  <si>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</si>
  <si>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</si>
  <si>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</si>
  <si>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</si>
  <si>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</si>
  <si>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</si>
  <si>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</si>
  <si>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</si>
  <si>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</si>
  <si>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</si>
  <si>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</si>
  <si>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</si>
  <si>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</si>
  <si>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</si>
  <si>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</si>
  <si>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</si>
  <si>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</si>
  <si>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</si>
  <si>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</si>
  <si>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</si>
  <si>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</si>
  <si>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</si>
  <si>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</si>
  <si>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</si>
  <si>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</si>
  <si>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</si>
  <si>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</si>
  <si>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</si>
  <si>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</si>
  <si>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</si>
  <si>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</si>
  <si>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</si>
  <si>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</si>
  <si>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</si>
  <si>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</si>
  <si>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</si>
  <si>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</si>
  <si>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</si>
  <si>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</si>
  <si>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</si>
  <si>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</si>
  <si>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</si>
  <si>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</si>
  <si>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</si>
  <si>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</si>
  <si>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</si>
  <si>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</si>
  <si>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</si>
  <si>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</si>
  <si>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</si>
  <si>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</si>
  <si>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</si>
  <si>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</si>
  <si>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</si>
  <si>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</si>
  <si>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</si>
  <si>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</si>
  <si>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</si>
  <si>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</si>
  <si>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</si>
  <si>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</si>
  <si>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</si>
  <si>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</si>
  <si>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</si>
  <si>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</si>
  <si>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</si>
  <si>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</si>
  <si>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</si>
  <si>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</si>
  <si>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</si>
  <si>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</si>
  <si>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</si>
  <si>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</si>
  <si>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</si>
  <si>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</si>
  <si>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</si>
  <si>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</si>
  <si>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</si>
  <si>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</si>
  <si>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</si>
  <si>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</si>
  <si>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</si>
  <si>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</si>
  <si>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</si>
  <si>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</si>
  <si>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</si>
  <si>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</si>
  <si>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</si>
  <si>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</si>
  <si>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</si>
  <si>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</si>
  <si>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</si>
  <si>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</si>
  <si>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</si>
  <si>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</si>
  <si>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</si>
  <si>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</si>
  <si>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</si>
  <si>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</si>
  <si>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</si>
  <si>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</si>
  <si>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</si>
  <si>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</si>
  <si>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</si>
  <si>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</si>
  <si>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</si>
  <si>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</si>
  <si>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</si>
  <si>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</si>
  <si>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</si>
  <si>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</si>
  <si>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</si>
  <si>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</si>
  <si>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</si>
  <si>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</si>
  <si>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</si>
  <si>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</si>
  <si>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</si>
  <si>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</si>
  <si>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</si>
  <si>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</si>
  <si>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</si>
  <si>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</si>
  <si>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</si>
  <si>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</si>
  <si>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</si>
  <si>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</si>
  <si>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</si>
  <si>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</si>
  <si>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</si>
  <si>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</si>
  <si>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</si>
  <si>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</si>
  <si>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</si>
  <si>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</si>
  <si>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</si>
  <si>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</si>
  <si>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</si>
  <si>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</si>
  <si>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</si>
  <si>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</si>
  <si>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</si>
  <si>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</si>
  <si>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</si>
  <si>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</si>
  <si>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</si>
  <si>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</si>
  <si>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</si>
  <si>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</si>
  <si>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</si>
  <si>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</si>
  <si>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</si>
  <si>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</si>
  <si>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</si>
  <si>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</si>
  <si>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</si>
  <si>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</si>
  <si>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</si>
  <si>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</si>
  <si>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</si>
  <si>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</si>
  <si>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</si>
  <si>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</si>
  <si>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</si>
  <si>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</si>
  <si>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</si>
  <si>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</si>
  <si>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</si>
  <si>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</si>
  <si>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</si>
  <si>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</si>
  <si>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</si>
  <si>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</si>
  <si>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</si>
  <si>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</si>
  <si>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</si>
  <si>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</si>
  <si>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</si>
  <si>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</si>
  <si>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</si>
  <si>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</si>
  <si>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</si>
  <si>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</si>
  <si>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</si>
  <si>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</si>
  <si>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</si>
  <si>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</si>
  <si>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</si>
  <si>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</si>
  <si>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</si>
  <si>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</si>
  <si>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</si>
  <si>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</si>
  <si>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</si>
  <si>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</si>
  <si>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</si>
  <si>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</si>
  <si>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</si>
  <si>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</si>
  <si>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</si>
  <si>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</si>
  <si>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</si>
  <si>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</si>
  <si>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</si>
  <si>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</si>
  <si>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</si>
  <si>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</si>
  <si>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</si>
  <si>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</si>
  <si>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</si>
  <si>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</si>
  <si>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</si>
  <si>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</si>
  <si>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</si>
  <si>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</si>
  <si>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</si>
  <si>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</si>
  <si>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</si>
  <si>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</si>
  <si>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</si>
  <si>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</si>
  <si>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</si>
  <si>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</si>
  <si>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</si>
  <si>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</si>
  <si>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</si>
  <si>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</si>
  <si>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</si>
  <si>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</si>
  <si>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</si>
  <si>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</si>
  <si>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</si>
  <si>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</si>
  <si>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</si>
  <si>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</si>
  <si>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</si>
  <si>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</si>
  <si>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</si>
  <si>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</si>
  <si>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</si>
  <si>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</si>
  <si>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</si>
  <si>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</si>
  <si>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</si>
  <si>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</si>
  <si>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</si>
  <si>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</si>
  <si>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</si>
  <si>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</si>
  <si>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</si>
  <si>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</si>
  <si>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</si>
  <si>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</si>
  <si>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</si>
  <si>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</si>
  <si>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</si>
  <si>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</si>
  <si>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</si>
  <si>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</si>
  <si>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</si>
  <si>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</si>
  <si>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</si>
  <si>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</si>
  <si>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</si>
  <si>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</si>
  <si>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</si>
  <si>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</si>
  <si>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</si>
  <si>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</si>
  <si>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</si>
  <si>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</si>
  <si>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</si>
  <si>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</si>
  <si>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</si>
  <si>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</si>
  <si>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</si>
  <si>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</si>
  <si>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</si>
  <si>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</si>
  <si>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</si>
  <si>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</si>
  <si>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</si>
  <si>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</si>
  <si>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</si>
  <si>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</si>
  <si>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</si>
  <si>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</si>
  <si>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</si>
  <si>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</si>
  <si>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</si>
  <si>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</si>
  <si>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</si>
  <si>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</si>
  <si>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</si>
  <si>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</si>
  <si>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</si>
  <si>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</si>
  <si>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</si>
  <si>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</si>
  <si>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</si>
  <si>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</si>
  <si>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</si>
  <si>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</si>
  <si>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</si>
  <si>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</si>
  <si>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</si>
  <si>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</si>
  <si>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</si>
  <si>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</si>
  <si>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</si>
  <si>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</si>
  <si>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</si>
  <si>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</si>
  <si>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</si>
  <si>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</si>
  <si>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</si>
  <si>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</si>
  <si>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</si>
  <si>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</si>
  <si>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</si>
  <si>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</si>
  <si>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</si>
  <si>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</si>
  <si>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</si>
  <si>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</si>
  <si>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</si>
  <si>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</si>
  <si>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</si>
  <si>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</si>
  <si>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</si>
  <si>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</si>
  <si>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</si>
  <si>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</si>
  <si>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</si>
  <si>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</si>
  <si>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</si>
  <si>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</si>
  <si>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</si>
  <si>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</si>
  <si>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</si>
  <si>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</si>
  <si>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</si>
  <si>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</si>
  <si>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</si>
  <si>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</si>
  <si>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</si>
  <si>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</si>
  <si>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</si>
  <si>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</si>
  <si>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</si>
  <si>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</si>
  <si>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</si>
  <si>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</si>
  <si>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</si>
  <si>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</si>
  <si>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</si>
  <si>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</si>
  <si>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</si>
  <si>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</si>
  <si>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</si>
  <si>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</si>
  <si>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</si>
  <si>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</si>
  <si>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</si>
  <si>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</si>
  <si>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</si>
  <si>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</si>
  <si>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</si>
  <si>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</si>
  <si>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</si>
  <si>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</si>
  <si>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</si>
  <si>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</si>
  <si>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</si>
  <si>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</si>
  <si>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</si>
  <si>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</si>
  <si>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</si>
  <si>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</si>
  <si>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</si>
  <si>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</si>
  <si>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</si>
  <si>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</si>
  <si>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</si>
  <si>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</si>
  <si>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</si>
  <si>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</si>
  <si>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</si>
  <si>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</si>
  <si>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</si>
  <si>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</si>
  <si>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</si>
  <si>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</si>
  <si>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</si>
  <si>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</si>
  <si>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</si>
  <si>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</si>
  <si>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</si>
  <si>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</si>
  <si>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</si>
  <si>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</si>
  <si>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</si>
  <si>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</si>
  <si>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</si>
  <si>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</si>
  <si>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</si>
  <si>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</si>
  <si>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</si>
  <si>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</si>
  <si>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</si>
  <si>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</si>
  <si>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</si>
  <si>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</si>
  <si>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</si>
  <si>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</si>
  <si>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</si>
  <si>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</si>
  <si>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</si>
  <si>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</si>
  <si>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</si>
  <si>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</si>
  <si>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</si>
  <si>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</si>
  <si>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</si>
  <si>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</si>
  <si>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</si>
  <si>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</si>
  <si>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</si>
  <si>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</si>
  <si>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</si>
  <si>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</si>
  <si>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</si>
  <si>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</si>
  <si>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</si>
  <si>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</si>
  <si>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</si>
  <si>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</si>
  <si>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</si>
  <si>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</si>
  <si>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</si>
  <si>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</si>
  <si>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</si>
  <si>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</si>
  <si>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</si>
  <si>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</si>
  <si>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</si>
  <si>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</si>
  <si>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</si>
  <si>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</si>
  <si>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</si>
  <si>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</si>
  <si>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</si>
  <si>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</si>
  <si>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</si>
  <si>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</si>
  <si>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</si>
  <si>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</si>
  <si>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</si>
  <si>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</si>
  <si>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</si>
  <si>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</si>
  <si>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</si>
  <si>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</si>
  <si>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</si>
  <si>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</si>
  <si>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</si>
  <si>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</si>
  <si>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</si>
  <si>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</si>
  <si>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</si>
  <si>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</si>
  <si>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</si>
  <si>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</si>
  <si>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</si>
  <si>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</si>
  <si>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</si>
  <si>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</si>
  <si>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</si>
  <si>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</si>
  <si>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</si>
  <si>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</si>
  <si>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</si>
  <si>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</si>
  <si>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</si>
  <si>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</si>
  <si>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</si>
  <si>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</si>
  <si>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</si>
  <si>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</si>
  <si>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</si>
  <si>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</si>
  <si>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</si>
  <si>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</si>
  <si>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</si>
  <si>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</si>
  <si>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</si>
  <si>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</si>
  <si>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</si>
  <si>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</si>
  <si>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</si>
  <si>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</si>
  <si>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</si>
  <si>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</si>
  <si>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</si>
  <si>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</si>
  <si>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</si>
  <si>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</si>
  <si>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</si>
  <si>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</si>
  <si>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</si>
  <si>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</si>
  <si>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</si>
  <si>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</si>
  <si>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</si>
  <si>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</si>
  <si>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</si>
  <si>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</si>
  <si>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</si>
  <si>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</si>
  <si>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</si>
  <si>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</si>
  <si>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</si>
  <si>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</si>
  <si>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</si>
  <si>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</si>
  <si>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</si>
  <si>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</si>
  <si>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</si>
  <si>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</si>
  <si>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</si>
  <si>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</si>
  <si>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</si>
  <si>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</si>
  <si>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</si>
  <si>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</si>
  <si>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</si>
  <si>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</si>
  <si>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</si>
  <si>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</si>
  <si>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</si>
  <si>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</si>
  <si>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</si>
  <si>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</si>
  <si>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</si>
  <si>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</si>
  <si>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</si>
  <si>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</si>
  <si>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</si>
  <si>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</si>
  <si>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</si>
  <si>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</si>
  <si>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</si>
  <si>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</si>
  <si>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</si>
  <si>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</si>
  <si>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</si>
  <si>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</si>
  <si>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</si>
  <si>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</si>
  <si>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</si>
  <si>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</si>
  <si>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</si>
  <si>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</si>
  <si>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</si>
  <si>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</si>
  <si>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</si>
  <si>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</si>
  <si>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</si>
  <si>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</si>
  <si>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</si>
  <si>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</si>
  <si>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</si>
  <si>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</si>
  <si>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</si>
  <si>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</si>
  <si>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</si>
  <si>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</si>
  <si>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</si>
  <si>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</si>
  <si>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</si>
  <si>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</si>
  <si>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</si>
  <si>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</si>
  <si>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</si>
  <si>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</si>
  <si>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</si>
  <si>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</si>
  <si>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</si>
  <si>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</si>
  <si>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</si>
  <si>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</si>
  <si>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</si>
  <si>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</si>
  <si>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</si>
  <si>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</si>
  <si>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</si>
  <si>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</si>
  <si>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</si>
  <si>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</si>
  <si>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</si>
  <si>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</si>
  <si>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</si>
  <si>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</si>
  <si>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</si>
  <si>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</si>
  <si>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</si>
  <si>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</si>
  <si>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</si>
  <si>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</si>
  <si>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</si>
  <si>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</si>
  <si>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</si>
  <si>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</si>
  <si>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</si>
  <si>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</si>
  <si>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</si>
  <si>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</si>
  <si>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</si>
  <si>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</si>
  <si>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</si>
  <si>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</si>
  <si>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</si>
  <si>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</si>
  <si>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</si>
  <si>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</si>
  <si>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</si>
  <si>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</si>
  <si>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</si>
  <si>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</si>
  <si>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</si>
  <si>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</si>
  <si>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</si>
  <si>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</si>
  <si>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</si>
  <si>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</si>
  <si>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</si>
  <si>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</si>
  <si>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</si>
  <si>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</si>
  <si>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</si>
  <si>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</si>
  <si>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</si>
  <si>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</si>
  <si>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</si>
  <si>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</si>
  <si>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</si>
  <si>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</si>
  <si>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</si>
  <si>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</si>
  <si>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</si>
  <si>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</si>
  <si>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</si>
  <si>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</si>
  <si>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</si>
  <si>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</si>
  <si>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</si>
  <si>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</si>
  <si>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</si>
  <si>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</si>
  <si>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</si>
  <si>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</si>
  <si>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</si>
  <si>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</si>
  <si>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</si>
  <si>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</si>
  <si>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</si>
  <si>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</si>
  <si>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</si>
  <si>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</si>
  <si>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</si>
  <si>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</si>
  <si>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</si>
  <si>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</si>
  <si>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</si>
  <si>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</si>
  <si>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</si>
  <si>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</si>
  <si>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</si>
  <si>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</si>
  <si>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</si>
  <si>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</si>
  <si>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</si>
  <si>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</si>
  <si>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</si>
  <si>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</si>
  <si>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</si>
  <si>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</si>
  <si>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</si>
  <si>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</si>
  <si>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</si>
  <si>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</si>
  <si>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</si>
  <si>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</si>
  <si>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</si>
  <si>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</si>
  <si>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</si>
  <si>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</si>
  <si>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</si>
  <si>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</si>
  <si>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</si>
  <si>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</si>
  <si>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</si>
  <si>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</si>
  <si>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</si>
  <si>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</si>
  <si>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</si>
  <si>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</si>
  <si>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</si>
  <si>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</si>
  <si>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</si>
  <si>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</si>
  <si>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</si>
  <si>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</si>
  <si>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</si>
  <si>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</si>
  <si>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</si>
  <si>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</si>
  <si>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</si>
  <si>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</si>
  <si>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</si>
  <si>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</si>
  <si>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</si>
  <si>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</si>
  <si>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</si>
  <si>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</si>
  <si>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</si>
  <si>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</si>
  <si>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</si>
  <si>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</si>
  <si>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</si>
  <si>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</si>
  <si>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</si>
  <si>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</si>
  <si>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</si>
  <si>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</si>
  <si>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</si>
  <si>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</si>
  <si>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</si>
  <si>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</si>
  <si>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</si>
  <si>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</si>
  <si>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</si>
  <si>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</si>
  <si>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</si>
  <si>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</si>
  <si>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</si>
  <si>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</si>
  <si>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</si>
  <si>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</si>
  <si>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</si>
  <si>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</si>
  <si>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</si>
  <si>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</si>
  <si>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</si>
  <si>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</si>
  <si>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</si>
  <si>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</si>
  <si>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</si>
  <si>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</si>
  <si>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</si>
  <si>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</si>
  <si>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</si>
  <si>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</si>
  <si>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</si>
  <si>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</si>
  <si>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</si>
  <si>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</si>
  <si>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</si>
  <si>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</si>
  <si>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</si>
  <si>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</si>
  <si>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</si>
  <si>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</si>
  <si>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</si>
  <si>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</si>
  <si>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</si>
  <si>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</si>
  <si>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</si>
  <si>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</si>
  <si>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</si>
  <si>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</si>
  <si>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</si>
  <si>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</si>
  <si>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</si>
  <si>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</si>
  <si>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</si>
  <si>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</si>
  <si>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</si>
  <si>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</si>
  <si>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</si>
  <si>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</si>
  <si>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</si>
  <si>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</si>
  <si>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</si>
  <si>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</si>
  <si>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</si>
  <si>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</si>
  <si>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</si>
  <si>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</si>
  <si>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</si>
  <si>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</si>
  <si>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</si>
  <si>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</si>
  <si>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</si>
  <si>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</si>
  <si>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</si>
  <si>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</si>
  <si>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</si>
  <si>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</si>
  <si>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</si>
  <si>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</si>
  <si>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</si>
  <si>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</si>
  <si>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</si>
  <si>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</si>
  <si>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</si>
  <si>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</si>
  <si>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</si>
  <si>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</si>
  <si>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</si>
  <si>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</si>
  <si>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</si>
  <si>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</si>
  <si>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</si>
  <si>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</si>
  <si>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</si>
  <si>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</si>
  <si>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</si>
  <si>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</si>
  <si>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</si>
  <si>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</si>
  <si>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</si>
  <si>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</si>
  <si>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</si>
  <si>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</si>
  <si>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</si>
  <si>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</si>
  <si>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</si>
  <si>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</si>
  <si>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</si>
  <si>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</si>
  <si>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</si>
  <si>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</si>
  <si>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</si>
  <si>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</si>
  <si>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</si>
  <si>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</si>
  <si>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</si>
  <si>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</si>
  <si>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</si>
  <si>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</si>
  <si>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</si>
  <si>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</si>
  <si>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</si>
  <si>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</si>
  <si>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</si>
  <si>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</si>
  <si>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</si>
  <si>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</si>
  <si>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</si>
  <si>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</si>
  <si>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</si>
  <si>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</si>
  <si>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</si>
  <si>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</si>
  <si>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</si>
  <si>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</si>
  <si>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</si>
  <si>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</si>
  <si>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</si>
  <si>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</si>
  <si>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</si>
  <si>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</si>
  <si>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</si>
  <si>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</si>
  <si>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</si>
  <si>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</si>
  <si>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</si>
  <si>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</si>
  <si>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</si>
  <si>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</si>
  <si>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</si>
  <si>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</si>
  <si>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</si>
  <si>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</si>
  <si>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</si>
  <si>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</si>
  <si>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</si>
  <si>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</si>
  <si>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</si>
  <si>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</si>
  <si>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</si>
  <si>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</si>
  <si>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</si>
  <si>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</si>
  <si>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</si>
  <si>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</si>
  <si>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</si>
  <si>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</si>
  <si>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</si>
  <si>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</si>
  <si>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</si>
  <si>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</si>
  <si>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</si>
  <si>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</si>
  <si>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</si>
  <si>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</si>
  <si>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</si>
  <si>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</si>
  <si>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</si>
  <si>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</si>
  <si>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</si>
  <si>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</si>
  <si>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</si>
  <si>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</si>
  <si>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</si>
  <si>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</si>
  <si>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</si>
  <si>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</si>
  <si>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</si>
  <si>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</si>
  <si>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</si>
  <si>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</si>
  <si>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</si>
  <si>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</si>
  <si>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</si>
  <si>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</si>
  <si>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</si>
  <si>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</si>
  <si>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</si>
  <si>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</si>
  <si>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</si>
  <si>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</si>
  <si>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</si>
  <si>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</si>
  <si>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</si>
  <si>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</si>
  <si>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</si>
  <si>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</si>
  <si>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</si>
  <si>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</si>
  <si>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</si>
  <si>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</si>
  <si>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</si>
  <si>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</si>
  <si>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</si>
  <si>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</si>
  <si>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</si>
  <si>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</si>
  <si>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</si>
  <si>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</si>
  <si>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</si>
  <si>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</si>
  <si>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</si>
  <si>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</si>
  <si>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</si>
  <si>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</si>
  <si>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</si>
  <si>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</si>
  <si>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</si>
  <si>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</si>
  <si>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</si>
  <si>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</si>
  <si>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</si>
  <si>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</si>
  <si>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</si>
  <si>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</si>
  <si>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</si>
  <si>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</si>
  <si>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</si>
  <si>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</si>
  <si>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</si>
  <si>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</si>
  <si>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</si>
  <si>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</si>
  <si>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</si>
  <si>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</si>
  <si>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</si>
  <si>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</si>
  <si>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</si>
  <si>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</si>
  <si>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</si>
  <si>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</si>
  <si>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</si>
  <si>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</si>
  <si>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</si>
  <si>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</si>
  <si>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</si>
  <si>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</si>
  <si>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</si>
  <si>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</si>
  <si>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</si>
  <si>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</si>
  <si>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</si>
  <si>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</si>
  <si>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</si>
  <si>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</si>
  <si>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</si>
  <si>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</si>
  <si>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</si>
  <si>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</si>
  <si>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</si>
  <si>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</si>
  <si>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</si>
  <si>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</si>
  <si>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</si>
  <si>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</si>
  <si>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</si>
  <si>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</si>
  <si>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</si>
  <si>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</si>
  <si>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</si>
  <si>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</si>
  <si>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</si>
  <si>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</si>
  <si>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</si>
  <si>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</si>
  <si>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</si>
  <si>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</si>
  <si>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</si>
  <si>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</si>
  <si>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</si>
  <si>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</si>
  <si>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</si>
  <si>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</si>
  <si>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</si>
  <si>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</si>
  <si>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</si>
  <si>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</si>
  <si>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</si>
  <si>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</si>
  <si>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</si>
  <si>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</si>
  <si>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</si>
  <si>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</si>
  <si>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</si>
  <si>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</si>
  <si>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</si>
  <si>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</si>
  <si>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</si>
  <si>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</si>
  <si>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</si>
  <si>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</si>
  <si>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</si>
  <si>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</si>
  <si>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</si>
  <si>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</si>
  <si>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</si>
  <si>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</si>
  <si>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</si>
  <si>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</si>
  <si>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</si>
  <si>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</si>
  <si>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</si>
  <si>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</si>
  <si>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</si>
  <si>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</si>
  <si>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</si>
  <si>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</si>
  <si>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</si>
  <si>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</si>
  <si>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</si>
  <si>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</si>
  <si>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</si>
  <si>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</si>
  <si>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</si>
  <si>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</si>
  <si>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</si>
  <si>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</si>
  <si>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</si>
  <si>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</si>
  <si>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</si>
  <si>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</si>
  <si>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</si>
  <si>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</si>
  <si>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</si>
  <si>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</si>
  <si>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</si>
  <si>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</si>
  <si>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</si>
  <si>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</si>
  <si>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</si>
  <si>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</si>
  <si>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</si>
  <si>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</si>
  <si>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</si>
  <si>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</si>
  <si>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</si>
  <si>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</si>
  <si>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</si>
  <si>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</si>
  <si>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</si>
  <si>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</si>
  <si>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</si>
  <si>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</si>
  <si>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</si>
  <si>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</si>
  <si>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</si>
  <si>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</si>
  <si>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</si>
  <si>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</si>
  <si>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</si>
  <si>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</si>
  <si>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</si>
  <si>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</si>
  <si>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</si>
  <si>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</si>
  <si>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</si>
  <si>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</si>
  <si>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</si>
  <si>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</si>
  <si>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</si>
  <si>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</si>
  <si>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</si>
  <si>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</si>
  <si>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</si>
  <si>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</si>
  <si>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</si>
  <si>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</si>
  <si>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</si>
  <si>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</si>
  <si>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</si>
  <si>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</si>
  <si>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</si>
  <si>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</si>
  <si>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</si>
  <si>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</si>
  <si>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</si>
  <si>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</si>
  <si>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</si>
  <si>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</si>
  <si>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</si>
  <si>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</si>
  <si>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</si>
  <si>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</si>
  <si>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</si>
  <si>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</si>
  <si>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</si>
  <si>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</si>
  <si>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</si>
  <si>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</si>
  <si>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</si>
  <si>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</si>
  <si>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</si>
  <si>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</si>
  <si>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</si>
  <si>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</si>
  <si>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</si>
  <si>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</si>
  <si>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</si>
  <si>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</si>
  <si>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</si>
  <si>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</si>
  <si>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</si>
  <si>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</si>
  <si>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</si>
  <si>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</si>
  <si>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</si>
  <si>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</si>
  <si>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</si>
  <si>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</si>
  <si>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</si>
  <si>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</si>
  <si>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</si>
  <si>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</si>
  <si>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</si>
  <si>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</si>
  <si>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</si>
  <si>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</si>
  <si>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</si>
  <si>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</si>
  <si>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</si>
  <si>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</si>
  <si>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</si>
  <si>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</si>
  <si>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</si>
  <si>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</si>
  <si>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</si>
  <si>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</si>
  <si>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</si>
  <si>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</si>
  <si>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</si>
  <si>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</si>
  <si>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</si>
  <si>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</si>
  <si>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</si>
  <si>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</si>
  <si>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</si>
  <si>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</si>
  <si>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</si>
  <si>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</si>
  <si>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</si>
  <si>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</si>
  <si>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</si>
  <si>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</si>
  <si>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</si>
  <si>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</si>
  <si>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</si>
  <si>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</si>
  <si>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</si>
  <si>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</si>
  <si>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</si>
  <si>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</si>
  <si>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</si>
  <si>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</si>
  <si>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</si>
  <si>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</si>
  <si>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</si>
  <si>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</si>
  <si>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</si>
  <si>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</si>
  <si>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</si>
  <si>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</si>
  <si>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</si>
  <si>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</si>
  <si>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</si>
  <si>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</si>
  <si>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</si>
  <si>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</si>
  <si>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</si>
  <si>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</si>
  <si>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</si>
  <si>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</si>
  <si>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</si>
  <si>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</si>
  <si>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</si>
  <si>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</si>
  <si>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</si>
  <si>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</si>
  <si>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</si>
  <si>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</si>
  <si>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</si>
  <si>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</si>
  <si>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</si>
  <si>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</si>
  <si>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</si>
  <si>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</si>
  <si>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</si>
  <si>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</si>
  <si>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</si>
  <si>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</si>
  <si>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</si>
  <si>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</si>
  <si>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</si>
  <si>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</si>
  <si>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</si>
  <si>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</si>
  <si>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</si>
  <si>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</si>
  <si>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</si>
  <si>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</si>
  <si>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</si>
  <si>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</si>
  <si>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</si>
  <si>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</si>
  <si>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</si>
  <si>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</si>
  <si>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</si>
  <si>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</si>
  <si>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</si>
  <si>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</si>
  <si>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</si>
  <si>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</si>
  <si>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</si>
  <si>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</si>
  <si>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</si>
  <si>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</si>
  <si>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</si>
  <si>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</si>
  <si>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</si>
  <si>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</si>
  <si>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</si>
  <si>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</si>
  <si>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</si>
  <si>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</si>
  <si>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</si>
  <si>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</si>
  <si>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</si>
  <si>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</si>
  <si>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</si>
  <si>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</si>
  <si>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</si>
  <si>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</si>
  <si>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</si>
  <si>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</si>
  <si>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</si>
  <si>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</si>
  <si>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</si>
  <si>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</si>
  <si>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</si>
  <si>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</si>
  <si>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</si>
  <si>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</si>
  <si>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</si>
  <si>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</si>
  <si>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</si>
  <si>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</si>
  <si>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</si>
  <si>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</si>
  <si>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</si>
  <si>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</si>
  <si>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</si>
  <si>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</si>
  <si>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</si>
  <si>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</si>
  <si>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</si>
  <si>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</si>
  <si>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</si>
  <si>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</si>
  <si>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</si>
  <si>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</si>
  <si>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</si>
  <si>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</si>
  <si>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</si>
  <si>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</si>
  <si>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</si>
  <si>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</si>
  <si>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</si>
  <si>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</si>
  <si>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</si>
  <si>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</si>
  <si>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</si>
  <si>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</si>
  <si>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</si>
  <si>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</si>
  <si>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</si>
  <si>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</si>
  <si>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</si>
  <si>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</si>
  <si>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</si>
  <si>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</si>
  <si>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</si>
  <si>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</si>
  <si>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</si>
  <si>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</si>
  <si>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</si>
  <si>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</si>
  <si>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</si>
  <si>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</si>
  <si>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</si>
  <si>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</si>
  <si>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</si>
  <si>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</si>
  <si>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</si>
  <si>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</si>
  <si>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</si>
  <si>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</si>
  <si>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</si>
  <si>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</si>
  <si>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</si>
  <si>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</si>
  <si>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</si>
  <si>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</si>
  <si>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</si>
  <si>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</si>
  <si>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</si>
  <si>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</si>
  <si>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</si>
  <si>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</si>
  <si>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</si>
  <si>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</si>
  <si>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</si>
  <si>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</si>
  <si>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</si>
  <si>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</si>
  <si>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</si>
  <si>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</si>
  <si>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</si>
  <si>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</si>
  <si>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</si>
  <si>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</si>
  <si>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</si>
  <si>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</si>
  <si>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</si>
  <si>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</si>
  <si>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</si>
  <si>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</si>
  <si>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</si>
  <si>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</si>
  <si>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</si>
  <si>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</si>
  <si>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</si>
  <si>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</si>
  <si>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</si>
  <si>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</si>
  <si>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</si>
  <si>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</si>
  <si>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</si>
  <si>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</si>
  <si>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</si>
  <si>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</si>
  <si>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</si>
  <si>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</si>
  <si>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</si>
  <si>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</si>
  <si>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</si>
  <si>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</si>
  <si>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</si>
  <si>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</si>
  <si>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</si>
  <si>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</si>
  <si>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</si>
  <si>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</si>
  <si>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</si>
  <si>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</si>
  <si>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</si>
  <si>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</si>
  <si>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</si>
  <si>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</si>
  <si>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</si>
  <si>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</si>
  <si>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</si>
  <si>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</si>
  <si>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</si>
  <si>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</si>
  <si>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</si>
  <si>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</si>
  <si>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</si>
  <si>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</si>
  <si>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</si>
  <si>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</si>
  <si>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</si>
  <si>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</si>
  <si>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</si>
  <si>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</si>
  <si>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</si>
  <si>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</si>
  <si>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</si>
  <si>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</si>
  <si>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</si>
  <si>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</si>
  <si>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</si>
  <si>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</si>
  <si>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</si>
  <si>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</si>
  <si>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</si>
  <si>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</si>
  <si>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</si>
  <si>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</si>
  <si>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</si>
  <si>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</si>
  <si>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</si>
  <si>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</si>
  <si>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</si>
  <si>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</si>
  <si>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</si>
  <si>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</si>
  <si>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</si>
  <si>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</si>
  <si>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</si>
  <si>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</si>
  <si>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</si>
  <si>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</si>
  <si>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</si>
  <si>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</si>
  <si>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</si>
  <si>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</si>
  <si>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</si>
  <si>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</si>
  <si>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</si>
  <si>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</si>
  <si>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</si>
  <si>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</si>
  <si>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</si>
  <si>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</si>
  <si>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</si>
  <si>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</si>
  <si>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</si>
  <si>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</si>
  <si>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</si>
  <si>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</si>
  <si>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</si>
  <si>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</si>
  <si>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</si>
  <si>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</si>
  <si>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</si>
  <si>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</si>
  <si>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</si>
  <si>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</si>
  <si>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</si>
  <si>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</si>
  <si>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</si>
  <si>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</si>
  <si>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</si>
  <si>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</si>
  <si>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</si>
  <si>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</si>
  <si>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</si>
  <si>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</si>
  <si>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</si>
  <si>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</si>
  <si>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</si>
  <si>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</si>
  <si>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</si>
  <si>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</si>
  <si>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</si>
  <si>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</si>
  <si>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</si>
  <si>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</si>
  <si>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</si>
  <si>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</si>
  <si>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</si>
  <si>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</si>
  <si>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</si>
  <si>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</si>
  <si>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</si>
  <si>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</si>
  <si>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</si>
  <si>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</si>
  <si>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</si>
  <si>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</si>
  <si>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</si>
  <si>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</si>
  <si>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</si>
  <si>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</si>
  <si>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</si>
  <si>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</si>
  <si>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</si>
  <si>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</si>
  <si>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</si>
  <si>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</si>
  <si>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</si>
  <si>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</si>
  <si>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</si>
  <si>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</si>
  <si>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</si>
  <si>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</si>
  <si>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</si>
  <si>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</si>
  <si>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</si>
  <si>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</si>
  <si>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</si>
  <si>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</si>
  <si>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</si>
  <si>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</si>
  <si>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</si>
  <si>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</si>
  <si>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</si>
  <si>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</si>
  <si>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</si>
  <si>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</si>
  <si>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</si>
  <si>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</si>
  <si>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</si>
  <si>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</si>
  <si>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</si>
  <si>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</si>
  <si>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</si>
  <si>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</si>
  <si>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</si>
  <si>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</si>
  <si>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</si>
  <si>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</si>
  <si>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</si>
  <si>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</si>
  <si>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</si>
  <si>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</si>
  <si>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</si>
  <si>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</si>
  <si>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</si>
  <si>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</si>
  <si>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</si>
  <si>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</si>
  <si>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</si>
  <si>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</si>
  <si>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</si>
  <si>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</si>
  <si>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</si>
  <si>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</si>
  <si>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</si>
  <si>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</si>
  <si>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</si>
  <si>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</si>
  <si>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</si>
  <si>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</si>
  <si>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</si>
  <si>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</si>
  <si>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</si>
  <si>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</si>
  <si>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</si>
  <si>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</si>
  <si>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</si>
  <si>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</si>
  <si>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</si>
  <si>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</si>
  <si>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</si>
  <si>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</si>
  <si>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</si>
  <si>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</si>
  <si>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</si>
  <si>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</si>
  <si>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</si>
  <si>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</si>
  <si>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</si>
  <si>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</si>
  <si>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</si>
  <si>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</si>
  <si>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</si>
  <si>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</si>
  <si>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</si>
  <si>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</si>
  <si>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</si>
  <si>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</si>
  <si>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</si>
  <si>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</si>
  <si>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</si>
  <si>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</si>
  <si>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</si>
  <si>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</si>
  <si>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</si>
  <si>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</si>
  <si>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</si>
  <si>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</si>
  <si>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</si>
  <si>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</si>
  <si>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</si>
  <si>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</si>
  <si>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</si>
  <si>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</si>
  <si>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</si>
  <si>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</si>
  <si>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</si>
  <si>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</si>
  <si>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</si>
  <si>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</si>
  <si>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</si>
  <si>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</si>
  <si>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</si>
  <si>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</si>
  <si>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</si>
  <si>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</si>
  <si>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</si>
  <si>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</si>
  <si>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</si>
  <si>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</si>
  <si>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</si>
  <si>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</si>
  <si>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</si>
  <si>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</si>
  <si>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</si>
  <si>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</si>
  <si>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</si>
  <si>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</si>
  <si>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</si>
  <si>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</si>
  <si>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</si>
  <si>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</si>
  <si>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</si>
  <si>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</si>
  <si>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</si>
  <si>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</si>
  <si>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</si>
  <si>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</si>
  <si>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</si>
  <si>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</si>
  <si>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</si>
  <si>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</si>
  <si>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</si>
  <si>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</si>
  <si>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</si>
  <si>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</si>
  <si>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</si>
  <si>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</si>
  <si>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</si>
  <si>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</si>
  <si>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</si>
  <si>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</si>
  <si>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</si>
  <si>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</si>
  <si>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</si>
  <si>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</si>
  <si>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</si>
  <si>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</si>
  <si>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</si>
  <si>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</si>
  <si>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</si>
  <si>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</si>
  <si>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</si>
  <si>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</si>
  <si>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</si>
  <si>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</si>
  <si>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</si>
  <si>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</si>
  <si>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</si>
  <si>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</si>
  <si>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</si>
  <si>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</si>
  <si>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</si>
  <si>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</si>
  <si>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</si>
  <si>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</si>
  <si>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</si>
  <si>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</si>
  <si>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</si>
  <si>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</si>
  <si>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</si>
  <si>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</si>
  <si>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</si>
  <si>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</si>
  <si>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</si>
  <si>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</si>
  <si>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</si>
  <si>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</si>
  <si>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</si>
  <si>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</si>
  <si>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</si>
  <si>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</si>
  <si>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</si>
  <si>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</si>
  <si>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</si>
  <si>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</si>
  <si>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</si>
  <si>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</si>
  <si>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</si>
  <si>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</si>
  <si>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</si>
  <si>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</si>
  <si>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</si>
  <si>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</si>
  <si>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</si>
  <si>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</si>
  <si>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</si>
  <si>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</si>
  <si>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</si>
  <si>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</si>
  <si>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</si>
  <si>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</si>
  <si>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</si>
  <si>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</si>
  <si>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</si>
  <si>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</si>
  <si>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</si>
  <si>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</si>
  <si>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</si>
  <si>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</si>
  <si>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</si>
  <si>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</si>
  <si>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</si>
  <si>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</si>
  <si>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</si>
  <si>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</si>
  <si>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</si>
  <si>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</si>
  <si>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</si>
  <si>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</si>
  <si>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</si>
  <si>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</si>
  <si>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</si>
  <si>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</si>
  <si>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</si>
  <si>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</si>
  <si>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</si>
  <si>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</si>
  <si>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</si>
  <si>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</si>
  <si>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</si>
  <si>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</si>
  <si>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</si>
  <si>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</si>
  <si>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</si>
  <si>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</si>
  <si>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</si>
  <si>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</si>
  <si>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</si>
  <si>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</si>
  <si>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</si>
  <si>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</si>
  <si>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</si>
  <si>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</si>
  <si>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</si>
  <si>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</si>
  <si>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</si>
  <si>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</si>
  <si>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</si>
  <si>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</si>
  <si>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</si>
  <si>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</si>
  <si>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</si>
  <si>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</si>
  <si>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</si>
  <si>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</si>
  <si>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</si>
  <si>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</si>
  <si>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</si>
  <si>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</si>
  <si>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</si>
  <si>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</si>
  <si>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</si>
  <si>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</si>
  <si>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</si>
  <si>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</si>
  <si>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</si>
  <si>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</si>
  <si>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</si>
  <si>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</si>
  <si>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</si>
  <si>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</si>
  <si>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</si>
  <si>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</si>
  <si>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</si>
  <si>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</si>
  <si>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</si>
  <si>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</si>
  <si>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</si>
  <si>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</si>
  <si>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</si>
  <si>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</si>
  <si>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</si>
  <si>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</si>
  <si>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</si>
  <si>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</si>
  <si>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</si>
  <si>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</si>
  <si>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</si>
  <si>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</si>
  <si>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</si>
  <si>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</si>
  <si>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</si>
  <si>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</si>
  <si>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</si>
  <si>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</si>
  <si>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</si>
  <si>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</si>
  <si>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</si>
  <si>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</si>
  <si>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</si>
  <si>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</si>
  <si>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</si>
  <si>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</si>
  <si>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</si>
  <si>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</si>
  <si>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</si>
  <si>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</si>
  <si>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</si>
  <si>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</si>
  <si>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</si>
  <si>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</si>
  <si>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</si>
  <si>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</si>
  <si>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</si>
  <si>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</si>
  <si>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</si>
  <si>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</si>
  <si>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</si>
  <si>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</si>
  <si>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</si>
  <si>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</si>
  <si>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</si>
  <si>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</si>
  <si>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</si>
  <si>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</si>
  <si>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</si>
  <si>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</si>
  <si>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</si>
  <si>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</si>
  <si>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</si>
  <si>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</si>
  <si>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</si>
  <si>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</si>
  <si>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</si>
  <si>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</si>
  <si>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</si>
  <si>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</si>
  <si>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</si>
  <si>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</si>
  <si>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</si>
  <si>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</si>
  <si>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</si>
  <si>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</si>
  <si>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</si>
  <si>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</si>
  <si>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</si>
  <si>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</si>
  <si>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</si>
  <si>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</si>
  <si>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</si>
  <si>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</si>
  <si>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</si>
  <si>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</si>
  <si>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</si>
  <si>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</si>
  <si>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</si>
  <si>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</si>
  <si>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</si>
  <si>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</si>
  <si>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</si>
  <si>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</si>
  <si>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</si>
  <si>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</si>
  <si>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</si>
  <si>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</si>
  <si>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</si>
  <si>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</si>
  <si>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</si>
  <si>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</si>
  <si>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</si>
  <si>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</si>
  <si>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</si>
  <si>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</si>
  <si>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</si>
  <si>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</si>
  <si>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</si>
  <si>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</si>
  <si>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</si>
  <si>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</si>
  <si>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</si>
  <si>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</si>
  <si>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</si>
  <si>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</si>
  <si>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</si>
  <si>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</si>
  <si>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</si>
  <si>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</si>
  <si>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</si>
  <si>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</si>
  <si>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</si>
  <si>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</si>
  <si>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</si>
  <si>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</si>
  <si>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</si>
  <si>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</si>
  <si>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</si>
  <si>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</si>
  <si>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</si>
  <si>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</si>
  <si>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</si>
  <si>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</si>
  <si>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</si>
  <si>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</si>
  <si>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</si>
  <si>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</si>
  <si>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</si>
  <si>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</si>
  <si>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</si>
  <si>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</si>
  <si>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</si>
  <si>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</si>
  <si>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</si>
  <si>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</si>
  <si>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</si>
  <si>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</si>
  <si>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</si>
  <si>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</si>
  <si>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</si>
  <si>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</si>
  <si>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</si>
  <si>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</si>
  <si>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</si>
  <si>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</si>
  <si>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</si>
  <si>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</si>
  <si>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</si>
  <si>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</si>
  <si>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</si>
  <si>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</si>
  <si>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</si>
  <si>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</si>
  <si>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</si>
  <si>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</si>
  <si>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</si>
  <si>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</si>
  <si>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</si>
  <si>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</si>
  <si>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</si>
  <si>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</si>
  <si>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</si>
  <si>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</si>
  <si>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</si>
  <si>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</si>
  <si>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</si>
  <si>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</si>
  <si>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</si>
  <si>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</si>
  <si>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</si>
  <si>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</si>
  <si>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</si>
  <si>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</si>
  <si>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</si>
  <si>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</si>
  <si>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</si>
  <si>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</si>
  <si>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</si>
  <si>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</si>
  <si>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</si>
  <si>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</si>
  <si>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</si>
  <si>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</si>
  <si>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</si>
  <si>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</si>
  <si>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</si>
  <si>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</si>
  <si>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</si>
  <si>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</si>
  <si>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</si>
  <si>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</si>
  <si>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</si>
  <si>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</si>
  <si>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</si>
  <si>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</si>
  <si>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</si>
  <si>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</si>
  <si>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</si>
  <si>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</si>
  <si>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</si>
  <si>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</si>
  <si>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</si>
  <si>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</si>
  <si>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</si>
  <si>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</si>
  <si>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</si>
  <si>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</si>
  <si>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</si>
  <si>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</si>
  <si>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</si>
  <si>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</si>
  <si>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</si>
  <si>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</si>
  <si>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</si>
  <si>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</si>
  <si>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</si>
  <si>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</si>
  <si>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</si>
  <si>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</si>
  <si>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</si>
  <si>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</si>
  <si>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</si>
  <si>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</si>
  <si>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</si>
  <si>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</si>
  <si>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</si>
  <si>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</si>
  <si>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</si>
  <si>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</si>
  <si>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</si>
  <si>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</si>
  <si>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</si>
  <si>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</si>
  <si>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</si>
  <si>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</si>
  <si>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</si>
  <si>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</si>
  <si>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</si>
  <si>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</si>
  <si>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</si>
  <si>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</si>
  <si>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</si>
  <si>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</si>
  <si>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</si>
  <si>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</si>
  <si>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</si>
  <si>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</si>
  <si>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</si>
  <si>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</si>
  <si>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</si>
  <si>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</si>
  <si>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</si>
  <si>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</si>
  <si>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</si>
  <si>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</si>
  <si>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</si>
  <si>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</si>
  <si>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</si>
  <si>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</si>
  <si>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</si>
  <si>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</si>
  <si>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</si>
  <si>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</si>
  <si>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</si>
  <si>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</si>
  <si>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</si>
  <si>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</si>
  <si>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</si>
  <si>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</si>
  <si>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</si>
  <si>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</si>
  <si>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</si>
  <si>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</si>
  <si>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</si>
  <si>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</si>
  <si>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</si>
  <si>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</si>
  <si>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</si>
  <si>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</si>
  <si>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</si>
  <si>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</si>
  <si>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</si>
  <si>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</si>
  <si>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</si>
  <si>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</si>
  <si>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</si>
  <si>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</si>
  <si>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</si>
  <si>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</si>
  <si>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</si>
  <si>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</si>
  <si>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</si>
  <si>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</si>
  <si>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</si>
  <si>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</si>
  <si>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</si>
  <si>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</si>
  <si>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</si>
  <si>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</si>
  <si>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</si>
  <si>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</si>
  <si>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</si>
  <si>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</si>
  <si>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</si>
  <si>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</si>
  <si>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</si>
  <si>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</si>
  <si>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</si>
  <si>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</si>
  <si>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</si>
  <si>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</si>
  <si>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</si>
  <si>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</si>
  <si>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</si>
  <si>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</si>
  <si>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</si>
  <si>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</si>
  <si>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</si>
  <si>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</si>
  <si>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</si>
  <si>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</si>
  <si>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</si>
  <si>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</si>
  <si>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</si>
  <si>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</si>
  <si>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</si>
  <si>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</si>
  <si>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</si>
  <si>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</si>
  <si>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</si>
  <si>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</si>
  <si>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</si>
  <si>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</si>
  <si>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</si>
  <si>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</si>
  <si>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</si>
  <si>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</si>
  <si>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</si>
  <si>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</si>
  <si>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</si>
  <si>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</si>
  <si>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</si>
  <si>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</si>
  <si>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</si>
  <si>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</si>
  <si>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</si>
  <si>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</si>
  <si>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</si>
  <si>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</si>
  <si>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</si>
  <si>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</si>
  <si>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</si>
  <si>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</si>
  <si>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</si>
  <si>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</si>
  <si>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</si>
  <si>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</si>
  <si>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</si>
  <si>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</si>
  <si>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</si>
  <si>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</si>
  <si>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</si>
  <si>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</si>
  <si>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</si>
  <si>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</si>
  <si>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</si>
  <si>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</si>
  <si>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</si>
  <si>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</si>
  <si>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</si>
  <si>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</si>
  <si>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</si>
  <si>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</si>
  <si>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</si>
  <si>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</si>
  <si>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</si>
  <si>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</si>
  <si>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</si>
  <si>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</si>
  <si>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</si>
  <si>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</si>
  <si>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</si>
  <si>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</si>
  <si>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</si>
  <si>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</si>
  <si>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</si>
  <si>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</si>
  <si>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</si>
  <si>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</si>
  <si>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</si>
  <si>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</si>
  <si>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</si>
  <si>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</si>
  <si>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</si>
  <si>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</si>
  <si>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</si>
  <si>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</si>
  <si>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</si>
  <si>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</si>
  <si>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</si>
  <si>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</si>
  <si>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</si>
  <si>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</si>
  <si>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</si>
  <si>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</si>
  <si>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</si>
  <si>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</si>
  <si>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</si>
  <si>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</si>
  <si>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</si>
  <si>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</si>
  <si>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</si>
  <si>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</si>
  <si>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</si>
  <si>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</si>
  <si>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</si>
  <si>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</si>
  <si>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</si>
  <si>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</si>
  <si>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</si>
  <si>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</si>
  <si>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</si>
  <si>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</si>
  <si>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</si>
  <si>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</si>
  <si>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</si>
  <si>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</si>
  <si>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</si>
  <si>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</si>
  <si>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</si>
  <si>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</si>
  <si>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</si>
  <si>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</si>
  <si>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</si>
  <si>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</si>
  <si>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</si>
  <si>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</si>
  <si>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</si>
  <si>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</si>
  <si>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</si>
  <si>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</si>
  <si>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</si>
  <si>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</si>
  <si>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</si>
  <si>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</si>
  <si>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</si>
  <si>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</si>
  <si>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</si>
  <si>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</si>
  <si>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</si>
  <si>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</si>
  <si>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</si>
  <si>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</si>
  <si>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</si>
  <si>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</si>
  <si>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</si>
  <si>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</si>
  <si>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</si>
  <si>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</si>
  <si>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</si>
  <si>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</si>
  <si>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</si>
  <si>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</si>
  <si>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</si>
  <si>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</si>
  <si>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</si>
  <si>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</si>
  <si>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</si>
  <si>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</si>
  <si>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</si>
  <si>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</si>
  <si>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</si>
  <si>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</si>
  <si>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</si>
  <si>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</si>
  <si>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</si>
  <si>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</si>
  <si>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</si>
  <si>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</si>
  <si>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</si>
  <si>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</si>
  <si>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</si>
  <si>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</si>
  <si>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</si>
  <si>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</si>
  <si>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</si>
  <si>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</si>
  <si>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</si>
  <si>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</si>
  <si>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</si>
  <si>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</si>
  <si>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</si>
  <si>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</si>
  <si>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</si>
  <si>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</si>
  <si>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</si>
  <si>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</si>
  <si>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</si>
  <si>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</si>
  <si>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</si>
  <si>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</si>
  <si>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</si>
  <si>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</si>
  <si>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</si>
  <si>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</si>
  <si>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</si>
  <si>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</si>
  <si>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</si>
  <si>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</si>
  <si>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</si>
  <si>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</si>
  <si>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</si>
  <si>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</si>
  <si>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</si>
  <si>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</si>
  <si>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</si>
  <si>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</si>
  <si>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</si>
  <si>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</si>
  <si>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</si>
  <si>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</si>
  <si>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</si>
  <si>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</si>
  <si>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</si>
  <si>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</si>
  <si>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</si>
  <si>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</si>
  <si>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</si>
  <si>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</si>
  <si>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</si>
  <si>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</si>
  <si>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</si>
  <si>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</si>
  <si>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</si>
  <si>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</si>
  <si>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</si>
  <si>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</si>
  <si>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</si>
  <si>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</si>
  <si>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</si>
  <si>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</si>
  <si>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</si>
  <si>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</si>
  <si>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</si>
  <si>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</si>
  <si>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</si>
  <si>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</si>
  <si>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</si>
  <si>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</si>
  <si>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</si>
  <si>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</si>
  <si>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</si>
  <si>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</si>
  <si>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</si>
  <si>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</si>
  <si>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</si>
  <si>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</si>
  <si>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</si>
  <si>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</si>
  <si>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</si>
  <si>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</si>
  <si>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</si>
  <si>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</si>
  <si>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</si>
  <si>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</si>
  <si>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</si>
  <si>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</si>
  <si>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</si>
  <si>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</si>
  <si>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</si>
  <si>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</si>
  <si>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</si>
  <si>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</si>
  <si>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</si>
  <si>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</si>
  <si>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</si>
  <si>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</si>
  <si>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</si>
  <si>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</si>
  <si>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</si>
  <si>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</si>
  <si>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</si>
  <si>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</si>
  <si>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</si>
  <si>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</si>
  <si>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</si>
  <si>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</si>
  <si>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</si>
  <si>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</si>
  <si>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</si>
  <si>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</si>
  <si>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</si>
  <si>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</si>
  <si>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</si>
  <si>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</si>
  <si>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</si>
  <si>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</si>
  <si>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</si>
  <si>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</si>
  <si>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</si>
  <si>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</si>
  <si>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</si>
  <si>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</si>
  <si>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</si>
  <si>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</si>
  <si>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</si>
  <si>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</si>
  <si>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</si>
  <si>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</si>
  <si>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</si>
  <si>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</si>
  <si>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</si>
  <si>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</si>
  <si>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</si>
  <si>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</si>
  <si>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</si>
  <si>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</si>
  <si>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</si>
  <si>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</si>
  <si>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</si>
  <si>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</si>
  <si>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</si>
  <si>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</si>
  <si>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</si>
  <si>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</si>
  <si>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</si>
  <si>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</si>
  <si>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</si>
  <si>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</si>
  <si>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</si>
  <si>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</si>
  <si>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</si>
  <si>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</si>
  <si>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</si>
  <si>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</si>
  <si>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</si>
  <si>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</si>
  <si>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</si>
  <si>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</si>
  <si>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</si>
  <si>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</si>
  <si>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</si>
  <si>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</si>
  <si>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</si>
  <si>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</si>
  <si>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</si>
  <si>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</si>
  <si>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</si>
  <si>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</si>
  <si>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</si>
  <si>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</si>
  <si>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</si>
  <si>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</si>
  <si>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</si>
  <si>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</si>
  <si>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</si>
  <si>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</si>
  <si>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</si>
  <si>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</si>
  <si>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</si>
  <si>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</si>
  <si>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</si>
  <si>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</si>
  <si>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</si>
  <si>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</si>
  <si>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</si>
  <si>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</si>
  <si>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</si>
  <si>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</si>
  <si>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</si>
  <si>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</si>
  <si>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</si>
  <si>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</si>
  <si>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</si>
  <si>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</si>
  <si>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</si>
  <si>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</si>
  <si>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</si>
  <si>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</si>
  <si>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</si>
  <si>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</si>
  <si>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</si>
  <si>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</si>
  <si>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</si>
  <si>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</si>
  <si>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</si>
  <si>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</si>
  <si>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</si>
  <si>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</si>
  <si>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</si>
  <si>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</si>
  <si>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</si>
  <si>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</si>
  <si>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</si>
  <si>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</si>
  <si>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</si>
  <si>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</si>
  <si>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</si>
  <si>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</si>
  <si>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</si>
  <si>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</si>
  <si>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</si>
  <si>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</si>
  <si>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</si>
  <si>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</si>
  <si>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</si>
  <si>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</si>
  <si>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</si>
  <si>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</si>
  <si>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</si>
  <si>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</si>
  <si>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</si>
  <si>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</si>
  <si>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</si>
  <si>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</si>
  <si>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</si>
  <si>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</si>
  <si>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</si>
  <si>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</si>
  <si>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</si>
  <si>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</si>
  <si>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</si>
  <si>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</si>
  <si>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</si>
  <si>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</si>
  <si>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</si>
  <si>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</si>
  <si>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</si>
  <si>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</si>
  <si>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</si>
  <si>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</si>
  <si>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</si>
  <si>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</si>
  <si>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</si>
  <si>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</si>
  <si>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</si>
  <si>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</si>
  <si>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</si>
  <si>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</si>
  <si>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</si>
  <si>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</si>
  <si>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</si>
  <si>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</si>
  <si>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</si>
  <si>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</si>
  <si>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</si>
  <si>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</si>
  <si>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</si>
  <si>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</si>
  <si>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</si>
  <si>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</si>
  <si>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</si>
  <si>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</si>
  <si>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</si>
  <si>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</si>
  <si>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</si>
  <si>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</si>
  <si>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</si>
  <si>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</si>
  <si>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</si>
  <si>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</si>
  <si>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</si>
  <si>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</si>
  <si>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</si>
  <si>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</si>
  <si>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</si>
  <si>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</si>
  <si>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</si>
  <si>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</si>
  <si>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</si>
  <si>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</si>
  <si>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</si>
  <si>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</si>
  <si>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</si>
  <si>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</si>
  <si>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</si>
  <si>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</si>
  <si>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</si>
  <si>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</si>
  <si>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</si>
  <si>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</si>
  <si>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</si>
  <si>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</si>
  <si>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</si>
  <si>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</si>
  <si>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</si>
  <si>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</si>
  <si>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</si>
  <si>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</si>
  <si>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</si>
  <si>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</si>
  <si>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</si>
  <si>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</si>
  <si>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</si>
  <si>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</si>
  <si>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</si>
  <si>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</si>
  <si>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</si>
  <si>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</si>
  <si>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</si>
  <si>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</si>
  <si>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</si>
  <si>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</si>
  <si>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</si>
  <si>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</si>
  <si>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</si>
  <si>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</si>
  <si>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</si>
  <si>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</si>
  <si>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</si>
  <si>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</si>
  <si>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</si>
  <si>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</si>
  <si>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</si>
  <si>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</si>
  <si>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</si>
  <si>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</si>
  <si>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</si>
  <si>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</si>
  <si>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</si>
  <si>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</si>
  <si>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</si>
  <si>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</si>
  <si>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</si>
  <si>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</si>
  <si>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</si>
  <si>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</si>
  <si>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</si>
  <si>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</si>
  <si>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</si>
  <si>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</si>
  <si>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</si>
  <si>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</si>
  <si>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</si>
  <si>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</si>
  <si>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</si>
  <si>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</si>
  <si>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</si>
  <si>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</si>
  <si>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</si>
  <si>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</si>
  <si>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</si>
  <si>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</si>
  <si>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</si>
  <si>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</si>
  <si>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</si>
  <si>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</si>
  <si>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</si>
  <si>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</si>
  <si>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</si>
  <si>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</si>
  <si>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</si>
  <si>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</si>
  <si>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</si>
  <si>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</si>
  <si>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</si>
  <si>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</si>
  <si>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</si>
  <si>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</si>
  <si>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</si>
  <si>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</si>
  <si>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</si>
  <si>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</si>
  <si>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</si>
  <si>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</si>
  <si>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</si>
  <si>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</si>
  <si>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</si>
  <si>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</si>
  <si>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</si>
  <si>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</si>
  <si>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</si>
  <si>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</si>
  <si>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</si>
  <si>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</si>
  <si>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</si>
  <si>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</si>
  <si>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</si>
  <si>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</si>
  <si>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</si>
  <si>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</si>
  <si>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</si>
  <si>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</si>
  <si>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</si>
  <si>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</si>
  <si>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</si>
  <si>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</si>
  <si>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</si>
  <si>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</si>
  <si>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</si>
  <si>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</si>
  <si>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</si>
  <si>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</si>
  <si>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</si>
  <si>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</si>
  <si>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</si>
  <si>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</si>
  <si>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</si>
  <si>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</si>
  <si>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</si>
  <si>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</si>
  <si>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</si>
  <si>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</si>
  <si>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</si>
  <si>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</si>
  <si>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</si>
  <si>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</si>
  <si>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</si>
  <si>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</si>
  <si>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</si>
  <si>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</si>
  <si>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</si>
  <si>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</si>
  <si>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</si>
  <si>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</si>
  <si>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</si>
  <si>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</si>
  <si>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</si>
  <si>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</si>
  <si>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</si>
  <si>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</si>
  <si>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</si>
  <si>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</si>
  <si>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</si>
  <si>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</si>
  <si>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</si>
  <si>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</si>
  <si>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</si>
  <si>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</si>
  <si>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</si>
  <si>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</si>
  <si>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</si>
  <si>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</si>
  <si>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</si>
  <si>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</si>
  <si>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</si>
  <si>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</si>
  <si>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</si>
  <si>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</si>
  <si>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</si>
  <si>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</si>
  <si>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</si>
  <si>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</si>
  <si>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</si>
  <si>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</si>
  <si>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</si>
  <si>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</si>
  <si>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</si>
  <si>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</si>
  <si>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</si>
  <si>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</si>
  <si>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</si>
  <si>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</si>
  <si>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</si>
  <si>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</si>
  <si>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</si>
  <si>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</si>
  <si>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</si>
  <si>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</si>
  <si>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</si>
  <si>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</si>
  <si>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</si>
  <si>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</si>
  <si>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</si>
  <si>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</si>
  <si>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</si>
  <si>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</si>
  <si>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</si>
  <si>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</si>
  <si>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</si>
  <si>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</si>
  <si>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</si>
  <si>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</si>
  <si>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</si>
  <si>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</si>
  <si>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</si>
  <si>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</si>
  <si>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</si>
  <si>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</si>
  <si>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</si>
  <si>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</si>
  <si>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</si>
  <si>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</si>
  <si>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</si>
  <si>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</si>
  <si>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</si>
  <si>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</si>
  <si>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</si>
  <si>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</si>
  <si>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</si>
  <si>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</si>
  <si>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</si>
  <si>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</si>
  <si>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</si>
  <si>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</si>
  <si>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</si>
  <si>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</si>
  <si>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</si>
  <si>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</si>
  <si>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</si>
  <si>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</si>
  <si>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</si>
  <si>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</si>
  <si>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</si>
  <si>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</si>
  <si>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</si>
  <si>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</si>
  <si>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</si>
  <si>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</si>
  <si>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</si>
  <si>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</si>
  <si>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</si>
  <si>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</si>
  <si>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</si>
  <si>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</si>
  <si>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</si>
  <si>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</si>
  <si>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</si>
  <si>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</si>
  <si>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</si>
  <si>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</si>
  <si>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</si>
  <si>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</si>
  <si>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</si>
  <si>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</si>
  <si>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</si>
  <si>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</si>
  <si>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</si>
  <si>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</si>
  <si>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</si>
  <si>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</si>
  <si>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</si>
  <si>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</si>
  <si>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</si>
  <si>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</si>
  <si>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</si>
  <si>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</si>
  <si>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</si>
  <si>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</si>
  <si>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</si>
  <si>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</si>
  <si>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</si>
  <si>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</si>
  <si>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</si>
  <si>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</si>
  <si>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</si>
  <si>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</si>
  <si>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</si>
  <si>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</si>
  <si>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</si>
  <si>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</si>
  <si>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</si>
  <si>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</si>
  <si>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</si>
  <si>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</si>
  <si>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</si>
  <si>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</si>
  <si>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</si>
  <si>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</si>
  <si>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</si>
  <si>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</si>
  <si>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</si>
  <si>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</si>
  <si>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</si>
  <si>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</si>
  <si>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</si>
  <si>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</si>
  <si>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</si>
  <si>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</si>
  <si>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</si>
  <si>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</si>
  <si>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</si>
  <si>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</si>
  <si>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</si>
  <si>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</si>
  <si>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</si>
  <si>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</si>
  <si>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</si>
  <si>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</si>
  <si>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</si>
  <si>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</si>
  <si>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</si>
  <si>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</si>
  <si>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</si>
  <si>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</si>
  <si>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</si>
  <si>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</si>
  <si>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</si>
  <si>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</si>
  <si>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</si>
  <si>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</si>
  <si>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</si>
  <si>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</si>
  <si>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</si>
  <si>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</si>
  <si>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</si>
  <si>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</si>
  <si>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</si>
  <si>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</si>
  <si>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</si>
  <si>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</si>
  <si>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</si>
  <si>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</si>
  <si>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</si>
  <si>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</si>
  <si>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</si>
  <si>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</si>
  <si>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</si>
  <si>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</si>
  <si>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</si>
  <si>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</si>
  <si>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</si>
  <si>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</si>
  <si>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</si>
  <si>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</si>
  <si>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</si>
  <si>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</si>
  <si>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</si>
  <si>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</si>
  <si>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</si>
  <si>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</si>
  <si>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</si>
  <si>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</si>
  <si>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</si>
  <si>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</si>
  <si>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</si>
  <si>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</si>
  <si>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</si>
  <si>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</si>
  <si>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</si>
  <si>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</si>
  <si>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</si>
  <si>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</si>
  <si>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</si>
  <si>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</si>
  <si>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</si>
  <si>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</si>
  <si>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</si>
  <si>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</si>
  <si>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</si>
  <si>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</si>
  <si>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</si>
  <si>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</si>
  <si>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</si>
  <si>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</si>
  <si>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</si>
  <si>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</si>
  <si>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</si>
  <si>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</si>
  <si>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</si>
  <si>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</si>
  <si>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</si>
  <si>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</si>
  <si>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</si>
  <si>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</si>
  <si>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</si>
  <si>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</si>
  <si>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</si>
  <si>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</si>
  <si>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</si>
  <si>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</si>
  <si>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</si>
  <si>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</si>
  <si>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</si>
  <si>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</si>
  <si>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</si>
  <si>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</si>
  <si>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</si>
  <si>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</si>
  <si>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</si>
  <si>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</si>
  <si>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</si>
  <si>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</si>
  <si>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</si>
  <si>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</si>
  <si>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</si>
  <si>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</si>
  <si>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</si>
  <si>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</si>
  <si>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</si>
  <si>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</si>
  <si>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</si>
  <si>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</si>
  <si>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</si>
  <si>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</si>
  <si>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</si>
  <si>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</si>
  <si>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</si>
  <si>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</si>
  <si>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</si>
  <si>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</si>
  <si>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</si>
  <si>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</si>
  <si>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</si>
  <si>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</si>
  <si>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</si>
  <si>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</si>
  <si>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</si>
  <si>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</si>
  <si>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</si>
  <si>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</si>
  <si>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</si>
  <si>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</si>
  <si>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</si>
  <si>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</si>
  <si>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</si>
  <si>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</si>
  <si>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</si>
  <si>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</si>
  <si>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</si>
  <si>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</si>
  <si>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</si>
  <si>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</si>
  <si>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</si>
  <si>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</si>
  <si>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</si>
  <si>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</si>
  <si>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</si>
  <si>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</si>
  <si>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</si>
  <si>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</si>
  <si>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</si>
  <si>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</si>
  <si>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</si>
  <si>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</si>
  <si>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</si>
  <si>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</si>
  <si>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</si>
  <si>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</si>
  <si>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</si>
  <si>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</si>
  <si>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</si>
  <si>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</si>
  <si>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</si>
  <si>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</si>
  <si>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</si>
  <si>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</si>
  <si>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</si>
  <si>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</si>
  <si>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</si>
  <si>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</si>
  <si>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</si>
  <si>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</si>
  <si>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</si>
  <si>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</si>
  <si>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</si>
  <si>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</si>
  <si>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</si>
  <si>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</si>
  <si>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</si>
  <si>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</si>
  <si>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</si>
  <si>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</si>
  <si>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</si>
  <si>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</si>
  <si>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</si>
  <si>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</si>
  <si>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</si>
  <si>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</si>
  <si>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</si>
  <si>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</si>
  <si>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</si>
  <si>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</si>
  <si>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</si>
  <si>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</si>
  <si>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</si>
  <si>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</si>
  <si>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</si>
  <si>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</si>
  <si>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</si>
  <si>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</si>
  <si>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</si>
  <si>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</si>
  <si>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</si>
  <si>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</si>
  <si>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</si>
  <si>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</si>
  <si>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</si>
  <si>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</si>
  <si>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</si>
  <si>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</si>
  <si>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</si>
  <si>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</si>
  <si>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</si>
  <si>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</si>
  <si>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</si>
  <si>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</si>
  <si>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</si>
  <si>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</si>
  <si>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</si>
  <si>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</si>
  <si>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</si>
  <si>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</si>
  <si>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</si>
  <si>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</si>
  <si>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</si>
  <si>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</si>
  <si>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</si>
  <si>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</si>
  <si>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</si>
  <si>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</si>
  <si>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</si>
  <si>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</si>
  <si>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</si>
  <si>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</si>
  <si>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</si>
  <si>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</si>
  <si>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</si>
  <si>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</si>
  <si>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</si>
  <si>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</si>
  <si>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</si>
  <si>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</si>
  <si>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</si>
  <si>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</si>
  <si>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</si>
  <si>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</si>
  <si>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</si>
  <si>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</si>
  <si>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</si>
  <si>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</si>
  <si>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</si>
  <si>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</si>
  <si>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</si>
  <si>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</si>
  <si>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</si>
  <si>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</si>
  <si>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</si>
  <si>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</si>
  <si>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</si>
  <si>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</si>
  <si>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</si>
  <si>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</si>
  <si>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</si>
  <si>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</si>
  <si>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</si>
  <si>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</si>
  <si>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</si>
  <si>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</si>
  <si>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</si>
  <si>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</si>
  <si>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</si>
  <si>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</si>
  <si>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</si>
  <si>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</si>
  <si>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</si>
  <si>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</si>
  <si>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</si>
  <si>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</si>
  <si>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</si>
  <si>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</si>
  <si>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</si>
  <si>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</si>
  <si>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</si>
  <si>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</si>
  <si>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</si>
  <si>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</si>
  <si>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</si>
  <si>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</si>
  <si>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</si>
  <si>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</si>
  <si>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</si>
  <si>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</si>
  <si>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</si>
  <si>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</si>
  <si>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</si>
  <si>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</si>
  <si>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</si>
  <si>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</si>
  <si>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</si>
  <si>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</si>
  <si>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</si>
  <si>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</si>
  <si>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</si>
  <si>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</si>
  <si>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</si>
  <si>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</si>
  <si>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</si>
  <si>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</si>
  <si>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</si>
  <si>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</si>
  <si>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</si>
  <si>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</si>
  <si>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</si>
  <si>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</si>
  <si>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</si>
  <si>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</si>
  <si>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</si>
  <si>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</si>
  <si>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</si>
  <si>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</si>
  <si>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</si>
  <si>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</si>
  <si>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</si>
  <si>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</si>
  <si>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</si>
  <si>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</si>
  <si>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</si>
  <si>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</si>
  <si>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</si>
  <si>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</si>
  <si>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</si>
  <si>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</si>
  <si>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</si>
  <si>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</si>
  <si>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</si>
  <si>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</si>
  <si>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</si>
  <si>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</si>
  <si>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</si>
  <si>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</si>
  <si>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</si>
  <si>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</si>
  <si>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</si>
  <si>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</si>
  <si>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</si>
  <si>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</si>
  <si>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</si>
  <si>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</si>
  <si>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</si>
  <si>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</si>
  <si>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</si>
  <si>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</si>
  <si>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</si>
  <si>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</si>
  <si>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</si>
  <si>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</si>
  <si>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</si>
  <si>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</si>
  <si>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</si>
  <si>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</si>
  <si>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</si>
  <si>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</si>
  <si>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</si>
  <si>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</si>
  <si>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</si>
  <si>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</si>
  <si>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</si>
  <si>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</si>
  <si>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</si>
  <si>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</si>
  <si>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</si>
  <si>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</si>
  <si>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</si>
  <si>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</si>
  <si>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</si>
  <si>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</si>
  <si>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</si>
  <si>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</si>
  <si>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</si>
  <si>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</si>
  <si>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</si>
  <si>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</si>
  <si>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</si>
  <si>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</si>
  <si>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</si>
  <si>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</si>
  <si>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</si>
  <si>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</si>
  <si>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</si>
  <si>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</si>
  <si>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</si>
  <si>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</si>
  <si>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</si>
  <si>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</si>
  <si>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</si>
  <si>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</si>
  <si>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</si>
  <si>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</si>
  <si>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</si>
  <si>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</si>
  <si>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</si>
  <si>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</si>
  <si>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</si>
  <si>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</si>
  <si>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</si>
  <si>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</si>
  <si>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</si>
  <si>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</si>
  <si>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</si>
  <si>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</si>
  <si>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</si>
  <si>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</si>
  <si>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</si>
  <si>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</si>
  <si>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</si>
  <si>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</si>
  <si>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</si>
  <si>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</si>
  <si>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</si>
  <si>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</si>
  <si>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</si>
  <si>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</si>
  <si>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</si>
  <si>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</si>
  <si>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</si>
  <si>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</si>
  <si>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</si>
  <si>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</si>
  <si>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</si>
  <si>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</si>
  <si>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</si>
  <si>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</si>
  <si>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</si>
  <si>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</si>
  <si>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</si>
  <si>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</si>
  <si>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</si>
  <si>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</si>
  <si>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</si>
  <si>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</si>
  <si>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</si>
  <si>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</si>
  <si>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</si>
  <si>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</si>
  <si>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</si>
  <si>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</si>
  <si>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</si>
  <si>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</si>
  <si>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</si>
  <si>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</si>
  <si>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</si>
  <si>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</si>
  <si>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</si>
  <si>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</si>
  <si>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</si>
  <si>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</si>
  <si>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</si>
  <si>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</si>
  <si>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</si>
  <si>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</si>
  <si>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</si>
  <si>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</si>
  <si>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</si>
  <si>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</si>
  <si>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</si>
  <si>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</si>
  <si>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</si>
  <si>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</si>
  <si>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</si>
  <si>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</si>
  <si>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</si>
  <si>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</si>
  <si>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</si>
  <si>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</si>
  <si>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</si>
  <si>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</si>
  <si>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</si>
  <si>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</si>
  <si>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</si>
  <si>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</si>
  <si>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</si>
  <si>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</si>
  <si>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</si>
  <si>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</si>
  <si>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</si>
  <si>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</si>
  <si>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</si>
  <si>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</si>
  <si>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</si>
  <si>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</si>
  <si>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</si>
  <si>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</si>
  <si>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</si>
  <si>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</si>
  <si>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</si>
  <si>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</si>
  <si>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</si>
  <si>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</si>
  <si>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</si>
  <si>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</si>
  <si>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</si>
  <si>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</si>
  <si>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</si>
  <si>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</si>
  <si>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</si>
  <si>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</si>
  <si>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</si>
  <si>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</si>
  <si>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</si>
  <si>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</si>
  <si>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</si>
  <si>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</si>
  <si>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</si>
  <si>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</si>
  <si>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</si>
  <si>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</si>
  <si>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</si>
  <si>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</si>
  <si>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</si>
  <si>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</si>
  <si>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</si>
  <si>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</si>
  <si>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</si>
  <si>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</si>
  <si>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</si>
  <si>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</si>
  <si>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</si>
  <si>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</si>
  <si>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</si>
  <si>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</si>
  <si>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</si>
  <si>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</si>
  <si>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</si>
  <si>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</si>
  <si>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</si>
  <si>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</si>
  <si>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</si>
  <si>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</si>
  <si>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</si>
  <si>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</si>
  <si>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</si>
  <si>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</si>
  <si>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</si>
  <si>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</si>
  <si>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</si>
  <si>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</si>
  <si>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</si>
  <si>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</si>
  <si>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</si>
  <si>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</si>
  <si>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</si>
  <si>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</si>
  <si>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</si>
  <si>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</si>
  <si>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</si>
  <si>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</si>
  <si>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</si>
  <si>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</si>
  <si>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</si>
  <si>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</si>
  <si>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</si>
  <si>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</si>
  <si>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</si>
  <si>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</si>
  <si>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</si>
  <si>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</si>
  <si>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</si>
  <si>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</si>
  <si>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</si>
  <si>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</si>
  <si>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</si>
  <si>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</si>
  <si>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</si>
  <si>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</si>
  <si>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</si>
  <si>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</si>
  <si>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</si>
  <si>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</si>
  <si>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</si>
  <si>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</si>
  <si>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</si>
  <si>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</si>
  <si>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</si>
  <si>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</si>
  <si>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</si>
  <si>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</si>
  <si>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</si>
  <si>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</si>
  <si>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</si>
  <si>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</si>
  <si>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</si>
  <si>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</si>
  <si>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</si>
  <si>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</si>
  <si>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</si>
  <si>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</si>
  <si>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</si>
  <si>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</si>
  <si>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</si>
  <si>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</si>
  <si>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</si>
  <si>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</si>
  <si>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</si>
  <si>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</si>
  <si>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</si>
  <si>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</si>
  <si>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</si>
  <si>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</si>
  <si>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</si>
  <si>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</si>
  <si>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</si>
  <si>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</si>
  <si>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</si>
  <si>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</si>
  <si>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</si>
  <si>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</si>
  <si>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</si>
  <si>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</si>
  <si>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</si>
  <si>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</si>
  <si>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</si>
  <si>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</si>
  <si>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</si>
  <si>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</si>
  <si>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</si>
  <si>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</si>
  <si>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</si>
  <si>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</si>
  <si>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</si>
  <si>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</si>
  <si>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</si>
  <si>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</si>
  <si>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</si>
  <si>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</si>
  <si>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</si>
  <si>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</si>
  <si>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</si>
  <si>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</si>
  <si>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</si>
  <si>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</si>
  <si>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</si>
  <si>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</si>
  <si>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</si>
  <si>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</si>
  <si>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</si>
  <si>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</si>
  <si>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</si>
  <si>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</si>
  <si>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</si>
  <si>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</si>
  <si>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</si>
  <si>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</si>
  <si>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</si>
  <si>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</si>
  <si>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</si>
  <si>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</si>
  <si>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</si>
  <si>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</si>
  <si>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</si>
  <si>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</si>
  <si>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</si>
  <si>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</si>
  <si>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</si>
  <si>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</si>
  <si>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</si>
  <si>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</si>
  <si>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</si>
  <si>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</si>
  <si>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</si>
  <si>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</si>
  <si>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</si>
  <si>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</si>
  <si>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</si>
  <si>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</si>
  <si>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</si>
  <si>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</si>
  <si>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</si>
  <si>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</si>
  <si>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</si>
  <si>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</si>
  <si>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</si>
  <si>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</si>
  <si>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</si>
  <si>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</si>
  <si>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</si>
  <si>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</si>
  <si>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</si>
  <si>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</si>
  <si>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</si>
  <si>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</si>
  <si>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</si>
  <si>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</si>
  <si>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</si>
  <si>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</si>
  <si>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</si>
  <si>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</si>
  <si>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</si>
  <si>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</si>
  <si>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</si>
  <si>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</si>
  <si>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</si>
  <si>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</si>
  <si>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</si>
  <si>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</si>
  <si>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</si>
  <si>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</si>
  <si>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</si>
  <si>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</si>
  <si>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</si>
  <si>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</si>
  <si>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</si>
  <si>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</si>
  <si>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</si>
  <si>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</si>
  <si>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</si>
  <si>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</si>
  <si>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</si>
  <si>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</si>
  <si>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</si>
  <si>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</si>
  <si>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</si>
  <si>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</si>
  <si>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</si>
  <si>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</si>
  <si>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</si>
  <si>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</si>
  <si>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</si>
  <si>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</si>
  <si>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</si>
  <si>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</si>
  <si>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</si>
  <si>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</si>
  <si>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</si>
  <si>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</si>
  <si>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</si>
  <si>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</si>
  <si>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</si>
  <si>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</si>
  <si>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</si>
  <si>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</si>
  <si>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</si>
  <si>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</si>
  <si>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</si>
  <si>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</si>
  <si>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</si>
  <si>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</si>
  <si>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</si>
  <si>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</si>
  <si>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</si>
  <si>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</si>
  <si>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</si>
  <si>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</si>
  <si>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</si>
  <si>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</si>
  <si>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</si>
  <si>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</si>
  <si>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</si>
  <si>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</si>
  <si>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</si>
  <si>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</si>
  <si>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</si>
  <si>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</si>
  <si>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</si>
  <si>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</si>
  <si>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</si>
  <si>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</si>
  <si>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</si>
  <si>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</si>
  <si>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</si>
  <si>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</si>
  <si>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</si>
  <si>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</si>
  <si>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</si>
  <si>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</si>
  <si>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</si>
  <si>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</si>
  <si>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</si>
  <si>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</si>
  <si>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</si>
  <si>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</si>
  <si>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</si>
  <si>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</si>
  <si>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</si>
  <si>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</si>
  <si>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</si>
  <si>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</si>
  <si>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</si>
  <si>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</si>
  <si>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</si>
  <si>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</si>
  <si>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</si>
  <si>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</si>
  <si>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</si>
  <si>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</si>
  <si>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</si>
  <si>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</si>
  <si>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</si>
  <si>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</si>
  <si>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</si>
  <si>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</si>
  <si>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</si>
  <si>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</si>
  <si>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</si>
  <si>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</si>
  <si>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</si>
  <si>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</si>
  <si>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</si>
  <si>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</si>
  <si>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</si>
  <si>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</si>
  <si>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</si>
  <si>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</si>
  <si>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</si>
  <si>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</si>
  <si>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</si>
  <si>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</si>
  <si>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</si>
  <si>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</si>
  <si>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</si>
  <si>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</si>
  <si>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</si>
  <si>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</si>
  <si>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</si>
  <si>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</si>
  <si>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</si>
  <si>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</si>
  <si>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</si>
  <si>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</si>
  <si>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</si>
  <si>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</si>
  <si>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</si>
  <si>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</si>
  <si>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</si>
  <si>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</si>
  <si>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</si>
  <si>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</si>
  <si>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</si>
  <si>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</si>
  <si>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</si>
  <si>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</si>
  <si>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</si>
  <si>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</si>
  <si>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</si>
  <si>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</si>
  <si>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</si>
  <si>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</si>
  <si>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</si>
  <si>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</si>
  <si>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</si>
  <si>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</si>
  <si>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</si>
  <si>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</si>
  <si>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</si>
  <si>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</si>
  <si>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</si>
  <si>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</si>
  <si>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</si>
  <si>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</si>
  <si>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</si>
  <si>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</si>
  <si>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</si>
  <si>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</si>
  <si>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</si>
  <si>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</si>
  <si>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</si>
  <si>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</si>
  <si>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</si>
  <si>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</si>
  <si>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</si>
  <si>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</si>
  <si>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</si>
  <si>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</si>
  <si>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</si>
  <si>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</si>
  <si>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</si>
  <si>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</si>
  <si>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</si>
  <si>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</si>
  <si>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</si>
  <si>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</si>
  <si>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</si>
  <si>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</si>
  <si>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</si>
  <si>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</si>
  <si>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</si>
  <si>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</si>
  <si>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</si>
  <si>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</si>
  <si>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</si>
  <si>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</si>
  <si>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</si>
  <si>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</si>
  <si>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</si>
  <si>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</si>
  <si>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</si>
  <si>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</si>
  <si>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</si>
  <si>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</si>
  <si>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</si>
  <si>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</si>
  <si>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</si>
  <si>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</si>
  <si>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</si>
  <si>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</si>
  <si>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</si>
  <si>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</si>
  <si>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</si>
  <si>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</si>
  <si>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</si>
  <si>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</si>
  <si>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</si>
  <si>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</si>
  <si>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</si>
  <si>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</si>
  <si>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</si>
  <si>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</si>
  <si>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</si>
  <si>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</si>
  <si>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</si>
  <si>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</si>
  <si>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</si>
  <si>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</si>
  <si>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</si>
  <si>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</si>
  <si>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</si>
  <si>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</si>
  <si>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</si>
  <si>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</si>
  <si>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</si>
  <si>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</si>
  <si>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</si>
  <si>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</si>
  <si>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</si>
  <si>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</si>
  <si>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</si>
  <si>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</si>
  <si>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</si>
  <si>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</si>
  <si>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</si>
  <si>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</si>
  <si>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</si>
  <si>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</si>
  <si>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</si>
  <si>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</si>
  <si>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</si>
  <si>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</si>
  <si>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</si>
  <si>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</si>
  <si>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</si>
  <si>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</si>
  <si>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</si>
  <si>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</si>
  <si>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</si>
  <si>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</si>
  <si>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</si>
  <si>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</si>
  <si>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</si>
  <si>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</si>
  <si>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</si>
  <si>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</si>
  <si>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</si>
  <si>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</si>
  <si>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</si>
  <si>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</si>
  <si>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</si>
  <si>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</si>
  <si>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</si>
  <si>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</si>
  <si>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</si>
  <si>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</si>
  <si>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</si>
  <si>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</si>
  <si>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</si>
  <si>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</si>
  <si>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</si>
  <si>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</si>
  <si>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</si>
  <si>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</si>
  <si>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</si>
  <si>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</si>
  <si>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</si>
  <si>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</si>
  <si>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</si>
  <si>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</si>
  <si>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</si>
  <si>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</si>
  <si>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</si>
  <si>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</si>
  <si>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</si>
  <si>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</si>
  <si>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</si>
  <si>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</si>
  <si>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</si>
  <si>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</si>
  <si>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</si>
  <si>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</si>
  <si>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</si>
  <si>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</si>
  <si>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</si>
  <si>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</si>
  <si>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</si>
  <si>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</si>
  <si>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</si>
  <si>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</si>
  <si>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</si>
  <si>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</si>
  <si>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</si>
  <si>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</si>
  <si>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</si>
  <si>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</si>
  <si>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</si>
  <si>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</si>
  <si>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</si>
  <si>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</si>
  <si>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</si>
  <si>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</si>
  <si>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</si>
  <si>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</si>
  <si>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</si>
  <si>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</si>
  <si>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</si>
  <si>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</si>
  <si>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</si>
  <si>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</si>
  <si>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</si>
  <si>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</si>
  <si>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</si>
  <si>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</si>
  <si>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</si>
  <si>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</si>
  <si>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</si>
  <si>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</si>
  <si>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</si>
  <si>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</si>
  <si>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</si>
  <si>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</si>
  <si>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</si>
  <si>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</si>
  <si>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</si>
  <si>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</si>
  <si>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</si>
  <si>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</si>
  <si>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</si>
  <si>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</si>
  <si>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</si>
  <si>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</si>
  <si>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</si>
  <si>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</si>
  <si>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</si>
  <si>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</si>
  <si>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</si>
  <si>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</si>
  <si>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</si>
  <si>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</si>
  <si>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</si>
  <si>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</si>
  <si>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</si>
  <si>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</si>
  <si>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</si>
  <si>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</si>
  <si>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</si>
  <si>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</si>
  <si>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</si>
  <si>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</si>
  <si>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</si>
  <si>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</si>
  <si>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</si>
  <si>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</si>
  <si>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</si>
  <si>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</si>
  <si>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</si>
  <si>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</si>
  <si>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</si>
  <si>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</si>
  <si>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</si>
  <si>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</si>
  <si>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</si>
  <si>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</si>
  <si>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</si>
  <si>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</si>
  <si>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</si>
  <si>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</si>
  <si>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</si>
  <si>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</si>
  <si>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</si>
  <si>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</si>
  <si>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</si>
  <si>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</si>
  <si>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</si>
  <si>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</si>
  <si>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</si>
  <si>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</si>
  <si>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</si>
  <si>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</si>
  <si>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</si>
  <si>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</si>
  <si>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</si>
  <si>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</si>
  <si>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</si>
  <si>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</si>
  <si>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</si>
  <si>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</si>
  <si>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</si>
  <si>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</si>
  <si>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</si>
  <si>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</si>
  <si>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</si>
  <si>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</si>
  <si>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</si>
  <si>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</si>
  <si>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</si>
  <si>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</si>
  <si>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</si>
  <si>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</si>
  <si>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</si>
  <si>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</si>
  <si>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</si>
  <si>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</si>
  <si>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</si>
  <si>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</si>
  <si>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</si>
  <si>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</si>
  <si>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</si>
  <si>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</si>
  <si>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</si>
  <si>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</si>
  <si>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</si>
  <si>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</si>
  <si>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</si>
  <si>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</si>
  <si>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</si>
  <si>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</si>
  <si>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</si>
  <si>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</si>
  <si>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</si>
  <si>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</si>
  <si>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</si>
  <si>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</si>
  <si>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</si>
  <si>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</si>
  <si>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</si>
  <si>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</si>
  <si>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</si>
  <si>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</si>
  <si>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</si>
  <si>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</si>
  <si>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</si>
  <si>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</si>
  <si>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</si>
  <si>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</si>
  <si>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</si>
  <si>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</si>
  <si>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</si>
  <si>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</si>
  <si>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</si>
  <si>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</si>
  <si>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</si>
  <si>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</si>
  <si>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</si>
  <si>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</si>
  <si>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</si>
  <si>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</si>
  <si>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</si>
  <si>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</si>
  <si>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</si>
  <si>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</si>
  <si>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</si>
  <si>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</si>
  <si>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</si>
  <si>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</si>
  <si>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</si>
  <si>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</si>
  <si>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</si>
  <si>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</si>
  <si>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</si>
  <si>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</si>
  <si>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</si>
  <si>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</si>
  <si>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</si>
  <si>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</si>
  <si>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</si>
  <si>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</si>
  <si>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</si>
  <si>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</si>
  <si>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</si>
  <si>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</si>
  <si>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</si>
  <si>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</si>
  <si>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</si>
  <si>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</si>
  <si>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</si>
  <si>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</si>
  <si>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</si>
  <si>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</si>
  <si>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</si>
  <si>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</si>
  <si>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</si>
  <si>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</si>
  <si>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</si>
  <si>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</si>
  <si>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</si>
  <si>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</si>
  <si>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</si>
  <si>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</si>
  <si>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</si>
  <si>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</si>
  <si>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</si>
  <si>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</si>
  <si>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</si>
  <si>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</si>
  <si>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</si>
  <si>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</si>
  <si>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</si>
  <si>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</si>
  <si>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</si>
  <si>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</si>
  <si>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</si>
  <si>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</si>
  <si>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</si>
  <si>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</si>
  <si>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</si>
  <si>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</si>
  <si>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</si>
  <si>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</si>
  <si>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</si>
  <si>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</si>
  <si>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</si>
  <si>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</si>
  <si>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</si>
  <si>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</si>
  <si>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</si>
  <si>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</si>
  <si>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</si>
  <si>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</si>
  <si>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</si>
  <si>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</si>
  <si>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</si>
  <si>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</si>
  <si>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</si>
  <si>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</si>
  <si>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</si>
  <si>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</si>
  <si>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</si>
  <si>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</si>
  <si>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</si>
  <si>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</si>
  <si>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</si>
  <si>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</si>
  <si>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</si>
  <si>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</si>
  <si>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</si>
  <si>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</si>
  <si>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</si>
  <si>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</si>
  <si>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</si>
  <si>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</si>
  <si>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</si>
  <si>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</si>
  <si>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</si>
  <si>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</si>
  <si>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</si>
  <si>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</si>
  <si>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</si>
  <si>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</si>
  <si>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</si>
  <si>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</si>
  <si>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</si>
  <si>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</si>
  <si>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</si>
  <si>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</si>
  <si>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</si>
  <si>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</si>
  <si>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</si>
  <si>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</si>
  <si>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</si>
  <si>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</si>
  <si>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</si>
  <si>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</si>
  <si>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</si>
  <si>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</si>
  <si>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</si>
  <si>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</si>
  <si>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</si>
  <si>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</si>
  <si>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</si>
  <si>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</si>
  <si>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</si>
  <si>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</si>
  <si>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</si>
  <si>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</si>
  <si>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</si>
  <si>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</si>
  <si>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</si>
  <si>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</si>
  <si>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</si>
  <si>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</si>
  <si>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</si>
  <si>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</si>
  <si>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</si>
  <si>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</si>
  <si>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</si>
  <si>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</si>
  <si>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</si>
  <si>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</si>
  <si>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</si>
  <si>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</si>
  <si>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</si>
  <si>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</si>
  <si>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</si>
  <si>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</si>
  <si>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</si>
  <si>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</si>
  <si>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</si>
  <si>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</si>
  <si>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</si>
  <si>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</si>
  <si>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</si>
  <si>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</si>
  <si>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</si>
  <si>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</si>
  <si>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</si>
  <si>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</si>
  <si>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</si>
  <si>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</si>
  <si>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</si>
  <si>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</si>
  <si>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</si>
  <si>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</si>
  <si>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</si>
  <si>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</si>
  <si>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</si>
  <si>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</si>
  <si>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</si>
  <si>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</si>
  <si>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</si>
  <si>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</si>
  <si>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</si>
  <si>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</si>
  <si>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</si>
  <si>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</si>
  <si>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</si>
  <si>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</si>
  <si>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</si>
  <si>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</si>
  <si>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</si>
  <si>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</si>
  <si>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</si>
  <si>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</si>
  <si>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</si>
  <si>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</si>
  <si>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</si>
  <si>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</si>
  <si>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</si>
  <si>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</si>
  <si>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</si>
  <si>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</si>
  <si>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</si>
  <si>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</si>
  <si>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</si>
  <si>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</si>
  <si>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</si>
  <si>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</si>
  <si>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</si>
  <si>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</si>
  <si>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</si>
  <si>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</si>
  <si>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</si>
  <si>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</si>
  <si>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</si>
  <si>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</si>
  <si>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</si>
  <si>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</si>
  <si>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</si>
  <si>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</si>
  <si>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</si>
  <si>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</si>
  <si>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</si>
  <si>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</si>
  <si>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</si>
  <si>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</si>
  <si>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</si>
  <si>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</si>
  <si>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</si>
  <si>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</si>
  <si>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</si>
  <si>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</si>
  <si>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</si>
  <si>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</si>
  <si>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</si>
  <si>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</si>
  <si>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</si>
  <si>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</si>
  <si>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</si>
  <si>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</si>
  <si>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</si>
  <si>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</si>
  <si>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</si>
  <si>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</si>
  <si>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</si>
  <si>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</si>
  <si>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</si>
  <si>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</si>
  <si>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</si>
  <si>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</si>
  <si>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</si>
  <si>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</si>
  <si>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</si>
  <si>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</si>
  <si>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</si>
  <si>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</si>
  <si>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</si>
  <si>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</si>
  <si>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</si>
  <si>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</si>
  <si>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</si>
  <si>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</si>
  <si>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</si>
  <si>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</si>
  <si>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</si>
  <si>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</si>
  <si>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</si>
  <si>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</si>
  <si>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</si>
  <si>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</si>
  <si>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</si>
  <si>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</si>
  <si>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</si>
  <si>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</si>
  <si>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</si>
  <si>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</si>
  <si>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</si>
  <si>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</si>
  <si>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</si>
  <si>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</si>
  <si>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</si>
  <si>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</si>
  <si>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</si>
  <si>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</si>
  <si>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</si>
  <si>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</si>
  <si>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</si>
  <si>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</si>
  <si>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</si>
  <si>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</si>
  <si>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</si>
  <si>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</si>
  <si>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</si>
  <si>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</si>
  <si>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</si>
  <si>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</si>
  <si>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</si>
  <si>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</si>
  <si>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</si>
  <si>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</si>
  <si>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</si>
  <si>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</si>
  <si>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</si>
  <si>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</si>
  <si>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</si>
  <si>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</si>
  <si>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</si>
  <si>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</si>
  <si>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</si>
  <si>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</si>
  <si>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</si>
  <si>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</si>
  <si>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</si>
  <si>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</si>
  <si>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</si>
  <si>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</si>
  <si>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</si>
  <si>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</si>
  <si>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</si>
  <si>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</si>
  <si>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</si>
  <si>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</si>
  <si>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</si>
  <si>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</si>
  <si>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</si>
  <si>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</si>
  <si>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</si>
  <si>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</si>
  <si>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</si>
  <si>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</si>
  <si>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</si>
  <si>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</si>
  <si>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</si>
  <si>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</si>
  <si>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</si>
  <si>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</si>
  <si>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</si>
  <si>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</si>
  <si>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</si>
  <si>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</si>
  <si>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</si>
  <si>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</si>
  <si>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</si>
  <si>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</si>
  <si>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</si>
  <si>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</si>
  <si>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</si>
  <si>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</si>
  <si>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</si>
  <si>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</si>
  <si>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</si>
  <si>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</si>
  <si>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</si>
  <si>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</si>
  <si>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</si>
  <si>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</si>
  <si>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</si>
  <si>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</si>
  <si>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</si>
  <si>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</si>
  <si>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</si>
  <si>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</si>
  <si>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</si>
  <si>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</si>
  <si>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</si>
  <si>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</si>
  <si>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</si>
  <si>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</si>
  <si>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</si>
  <si>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</si>
  <si>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</si>
  <si>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</si>
  <si>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</si>
  <si>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</si>
  <si>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</si>
  <si>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</si>
  <si>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</si>
  <si>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</si>
  <si>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</si>
  <si>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</si>
  <si>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</si>
  <si>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</si>
  <si>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</si>
  <si>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</si>
  <si>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</si>
  <si>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</si>
  <si>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</si>
  <si>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</si>
  <si>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</si>
  <si>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</si>
  <si>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</si>
  <si>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</si>
  <si>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</si>
  <si>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</si>
  <si>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</si>
  <si>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</si>
  <si>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</si>
  <si>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</si>
  <si>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</si>
  <si>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</si>
  <si>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</si>
  <si>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</si>
  <si>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</si>
  <si>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</si>
  <si>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</si>
  <si>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</si>
  <si>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</si>
  <si>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</si>
  <si>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</si>
  <si>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</si>
  <si>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</si>
  <si>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</si>
  <si>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</si>
  <si>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</si>
  <si>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</si>
  <si>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</si>
  <si>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</si>
  <si>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</si>
  <si>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</si>
  <si>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</si>
  <si>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</si>
  <si>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</si>
  <si>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</si>
  <si>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</si>
  <si>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</si>
  <si>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</si>
  <si>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</si>
  <si>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</si>
  <si>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</si>
  <si>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</si>
  <si>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</si>
  <si>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</si>
  <si>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</si>
  <si>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</si>
  <si>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</si>
  <si>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</si>
  <si>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</si>
  <si>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</si>
  <si>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</si>
  <si>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</si>
  <si>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</si>
  <si>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</si>
  <si>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</si>
  <si>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</si>
  <si>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</si>
  <si>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</si>
  <si>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</si>
  <si>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</si>
  <si>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</si>
  <si>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</si>
  <si>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</si>
  <si>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</si>
  <si>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</si>
  <si>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</si>
  <si>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</si>
  <si>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</si>
  <si>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</si>
  <si>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</si>
  <si>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</si>
  <si>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</si>
  <si>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</si>
  <si>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</si>
  <si>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</si>
  <si>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</si>
  <si>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</si>
  <si>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</si>
  <si>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</si>
  <si>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</si>
  <si>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</si>
  <si>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</si>
  <si>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</si>
  <si>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</si>
  <si>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</si>
  <si>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</si>
  <si>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</si>
  <si>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</si>
  <si>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</si>
  <si>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</si>
  <si>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</si>
  <si>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</si>
  <si>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</si>
  <si>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</si>
  <si>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</si>
  <si>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</si>
  <si>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</si>
  <si>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</si>
  <si>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</si>
  <si>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</si>
  <si>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</si>
  <si>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</si>
  <si>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</si>
  <si>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</si>
  <si>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</si>
  <si>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</si>
  <si>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</si>
  <si>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</si>
  <si>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</si>
  <si>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</si>
  <si>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</si>
  <si>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</si>
  <si>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</si>
  <si>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</si>
  <si>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</si>
  <si>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</si>
  <si>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</si>
  <si>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</si>
  <si>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</si>
  <si>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</si>
  <si>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</si>
  <si>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</si>
  <si>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</si>
  <si>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</si>
  <si>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</si>
  <si>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</si>
  <si>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</si>
  <si>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</si>
  <si>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</si>
  <si>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</si>
  <si>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</si>
  <si>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</si>
  <si>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</si>
  <si>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</si>
  <si>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</si>
  <si>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</si>
  <si>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</si>
  <si>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</si>
  <si>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</si>
  <si>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</si>
  <si>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</si>
  <si>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</si>
  <si>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</si>
  <si>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</si>
  <si>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</si>
  <si>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</si>
  <si>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</si>
  <si>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</si>
  <si>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</si>
  <si>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</si>
  <si>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</si>
  <si>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</si>
  <si>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</si>
  <si>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</si>
  <si>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</si>
  <si>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</si>
  <si>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</si>
  <si>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</si>
  <si>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</si>
  <si>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</si>
  <si>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</si>
  <si>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</si>
  <si>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</si>
  <si>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</si>
  <si>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</si>
  <si>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</si>
  <si>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</si>
  <si>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</si>
  <si>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</si>
  <si>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</si>
  <si>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</si>
  <si>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</si>
  <si>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</si>
  <si>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</si>
  <si>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</si>
  <si>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</si>
  <si>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</si>
  <si>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</si>
  <si>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</si>
  <si>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</si>
  <si>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</si>
  <si>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</si>
  <si>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</si>
  <si>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</si>
  <si>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</si>
  <si>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</si>
  <si>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</si>
  <si>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</si>
  <si>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</si>
  <si>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</si>
  <si>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</si>
  <si>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</si>
  <si>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</si>
  <si>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</si>
  <si>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</si>
  <si>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</si>
  <si>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</si>
  <si>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</si>
  <si>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</si>
  <si>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</si>
  <si>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</si>
  <si>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</si>
  <si>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</si>
  <si>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</si>
  <si>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</si>
  <si>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</si>
  <si>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</si>
  <si>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</si>
  <si>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</si>
  <si>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</si>
  <si>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</si>
  <si>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</si>
  <si>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</si>
  <si>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</si>
  <si>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</si>
  <si>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</si>
  <si>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</si>
  <si>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</si>
  <si>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</si>
  <si>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</si>
  <si>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</si>
  <si>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</si>
  <si>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</si>
  <si>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</si>
  <si>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</si>
  <si>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</si>
  <si>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</si>
  <si>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</si>
  <si>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</si>
  <si>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</si>
  <si>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</si>
  <si>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</si>
  <si>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</si>
  <si>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</si>
  <si>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</si>
  <si>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</si>
  <si>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</si>
  <si>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</si>
  <si>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</si>
  <si>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</si>
  <si>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</si>
  <si>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</si>
  <si>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</si>
  <si>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</si>
  <si>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</si>
  <si>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</si>
  <si>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</si>
  <si>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</si>
  <si>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</si>
  <si>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</si>
  <si>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</si>
  <si>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</si>
  <si>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</si>
  <si>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</si>
  <si>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</si>
  <si>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</si>
  <si>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</si>
  <si>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</si>
  <si>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</si>
  <si>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</si>
  <si>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</si>
  <si>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</si>
  <si>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</si>
  <si>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</si>
  <si>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</si>
  <si>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</si>
  <si>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</si>
  <si>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</si>
  <si>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</si>
  <si>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</si>
  <si>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</si>
  <si>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</si>
  <si>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</si>
  <si>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</si>
  <si>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</si>
  <si>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</si>
  <si>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</si>
  <si>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</si>
  <si>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</si>
  <si>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</si>
  <si>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</si>
  <si>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</si>
  <si>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</si>
  <si>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</si>
  <si>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</si>
  <si>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</si>
  <si>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</si>
  <si>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</si>
  <si>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</si>
  <si>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</si>
  <si>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</si>
  <si>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</si>
  <si>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</si>
  <si>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</si>
  <si>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</si>
  <si>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</si>
  <si>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</si>
  <si>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</si>
  <si>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</si>
  <si>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</si>
  <si>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</si>
  <si>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</si>
  <si>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</si>
  <si>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</si>
  <si>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</si>
  <si>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</si>
  <si>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</si>
  <si>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</si>
  <si>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</si>
  <si>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</si>
  <si>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</si>
  <si>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</si>
  <si>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</si>
  <si>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</si>
  <si>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</si>
  <si>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</si>
  <si>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</si>
  <si>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</si>
  <si>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</si>
  <si>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</si>
  <si>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</si>
  <si>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</si>
  <si>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</si>
  <si>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</si>
  <si>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</si>
  <si>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</si>
  <si>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</si>
  <si>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</si>
  <si>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</si>
  <si>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</si>
  <si>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</si>
  <si>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</si>
  <si>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</si>
  <si>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</si>
  <si>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</si>
  <si>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</si>
  <si>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</si>
  <si>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</si>
  <si>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</si>
  <si>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</si>
  <si>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</si>
  <si>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</si>
  <si>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</si>
  <si>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</si>
  <si>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</si>
  <si>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</si>
  <si>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</si>
  <si>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</si>
  <si>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</si>
  <si>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</si>
  <si>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</si>
  <si>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</si>
  <si>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</si>
  <si>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</si>
  <si>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</si>
  <si>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</si>
  <si>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</si>
  <si>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</si>
  <si>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</si>
  <si>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</si>
  <si>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</si>
  <si>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</si>
  <si>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</si>
  <si>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</si>
  <si>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</si>
  <si>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</si>
  <si>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</si>
  <si>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</si>
  <si>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</si>
  <si>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</si>
  <si>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</si>
  <si>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</si>
  <si>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</si>
  <si>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</si>
  <si>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</si>
  <si>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</si>
  <si>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</si>
  <si>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</si>
  <si>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</si>
  <si>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</si>
  <si>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</si>
  <si>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</si>
  <si>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</si>
  <si>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</si>
  <si>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</si>
  <si>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</si>
  <si>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</si>
  <si>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</si>
  <si>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</si>
  <si>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</si>
  <si>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</si>
  <si>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</si>
  <si>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</si>
  <si>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</si>
  <si>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</si>
  <si>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</si>
  <si>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</si>
  <si>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</si>
  <si>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</si>
  <si>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</si>
  <si>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</si>
  <si>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</si>
  <si>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</si>
  <si>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</si>
  <si>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</si>
  <si>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</si>
  <si>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</si>
  <si>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</si>
  <si>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</si>
  <si>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</si>
  <si>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</si>
  <si>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</si>
  <si>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</si>
  <si>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</si>
  <si>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</si>
  <si>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</si>
  <si>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</si>
  <si>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</si>
  <si>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</si>
  <si>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</si>
  <si>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</si>
  <si>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</si>
  <si>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</si>
  <si>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</si>
  <si>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</si>
  <si>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</si>
  <si>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</si>
  <si>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</si>
  <si>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</si>
  <si>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</si>
  <si>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</si>
  <si>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</si>
  <si>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</si>
  <si>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</si>
  <si>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</si>
  <si>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</si>
  <si>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</si>
  <si>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</si>
  <si>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</si>
  <si>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</si>
  <si>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</si>
  <si>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</si>
  <si>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</si>
  <si>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</si>
  <si>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</si>
  <si>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</si>
  <si>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</si>
  <si>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</si>
  <si>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</si>
  <si>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</si>
  <si>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</si>
  <si>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</si>
  <si>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</si>
  <si>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</si>
  <si>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</si>
  <si>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</si>
  <si>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</si>
  <si>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</si>
  <si>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</si>
  <si>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</si>
  <si>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</si>
  <si>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</si>
  <si>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</si>
  <si>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</si>
  <si>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</si>
  <si>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</si>
  <si>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</si>
  <si>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</si>
  <si>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</si>
  <si>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</si>
  <si>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</si>
  <si>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</si>
  <si>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</si>
  <si>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</si>
  <si>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</si>
  <si>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</si>
  <si>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</si>
  <si>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</si>
  <si>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</si>
  <si>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</si>
  <si>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</si>
  <si>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</si>
  <si>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</si>
  <si>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</si>
  <si>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</si>
  <si>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</si>
  <si>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</si>
  <si>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</si>
  <si>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</si>
  <si>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</si>
  <si>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</si>
  <si>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</si>
  <si>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</si>
  <si>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</si>
  <si>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</si>
  <si>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</si>
  <si>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</si>
  <si>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</si>
  <si>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</si>
  <si>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</si>
  <si>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</si>
  <si>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</si>
  <si>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</si>
  <si>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</si>
  <si>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</si>
  <si>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</si>
  <si>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</si>
  <si>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</si>
  <si>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</si>
  <si>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</si>
  <si>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</si>
  <si>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</si>
  <si>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</si>
  <si>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</si>
  <si>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</si>
  <si>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</si>
  <si>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</si>
  <si>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</si>
  <si>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</si>
  <si>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</si>
  <si>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</si>
  <si>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</si>
  <si>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</si>
  <si>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</si>
  <si>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</si>
  <si>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</si>
  <si>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</si>
  <si>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</si>
  <si>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</si>
  <si>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</si>
  <si>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</si>
  <si>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</si>
  <si>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</si>
  <si>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</si>
  <si>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</si>
  <si>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</si>
  <si>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</si>
  <si>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</si>
  <si>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</si>
  <si>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</si>
  <si>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</si>
  <si>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</si>
  <si>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</si>
  <si>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</si>
  <si>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</si>
  <si>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</si>
  <si>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</si>
  <si>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</si>
  <si>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</si>
  <si>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</si>
  <si>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</si>
  <si>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</si>
  <si>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</si>
  <si>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</si>
  <si>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</si>
  <si>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</si>
  <si>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</si>
  <si>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</si>
  <si>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</si>
  <si>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</si>
  <si>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</si>
  <si>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</si>
  <si>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</si>
  <si>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</si>
  <si>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</si>
  <si>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</si>
  <si>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</si>
  <si>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</si>
  <si>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</si>
  <si>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</si>
  <si>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</si>
  <si>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</si>
  <si>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</si>
  <si>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</si>
  <si>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</si>
  <si>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</si>
  <si>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</si>
  <si>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</si>
  <si>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</si>
  <si>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</si>
  <si>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</si>
  <si>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</si>
  <si>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</si>
  <si>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</si>
  <si>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</si>
  <si>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</si>
  <si>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</si>
  <si>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</si>
  <si>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</si>
  <si>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</si>
  <si>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</si>
  <si>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</si>
  <si>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</si>
  <si>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</si>
  <si>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</si>
  <si>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</si>
  <si>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</si>
  <si>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</si>
  <si>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</si>
  <si>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</si>
  <si>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</si>
  <si>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</si>
  <si>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</si>
  <si>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</si>
  <si>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</si>
  <si>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</si>
  <si>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</si>
  <si>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</si>
  <si>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</si>
  <si>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</si>
  <si>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</si>
  <si>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</si>
  <si>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</si>
  <si>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</si>
  <si>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</si>
  <si>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</si>
  <si>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</si>
  <si>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</si>
  <si>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</si>
  <si>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</si>
  <si>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</si>
  <si>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</si>
  <si>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</si>
  <si>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</si>
  <si>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</si>
  <si>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</si>
  <si>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</si>
  <si>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</si>
  <si>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</si>
  <si>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</si>
  <si>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</si>
  <si>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</si>
  <si>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</si>
  <si>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</si>
  <si>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</si>
  <si>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</si>
  <si>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</si>
  <si>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</si>
  <si>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</si>
  <si>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</si>
  <si>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</si>
  <si>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</si>
  <si>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</si>
  <si>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</si>
  <si>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</si>
  <si>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</si>
  <si>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</si>
  <si>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</si>
  <si>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</si>
  <si>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</si>
  <si>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</si>
  <si>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</si>
  <si>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</si>
  <si>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</si>
  <si>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</si>
  <si>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</si>
  <si>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</si>
  <si>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</si>
  <si>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</si>
  <si>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</si>
  <si>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</si>
  <si>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</si>
  <si>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</si>
  <si>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</si>
  <si>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</si>
  <si>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</si>
  <si>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</si>
  <si>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</si>
  <si>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</si>
  <si>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</si>
  <si>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</si>
  <si>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</si>
  <si>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</si>
  <si>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</si>
  <si>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</si>
  <si>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</si>
  <si>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</si>
  <si>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</si>
  <si>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</si>
  <si>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</si>
  <si>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</si>
  <si>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</si>
  <si>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</si>
  <si>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</si>
  <si>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</si>
  <si>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</si>
  <si>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</si>
  <si>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</si>
  <si>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</si>
  <si>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</si>
  <si>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</si>
  <si>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</si>
  <si>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</si>
  <si>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</si>
  <si>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</si>
  <si>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</si>
  <si>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</si>
  <si>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</si>
  <si>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</si>
  <si>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</si>
  <si>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</si>
  <si>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</si>
  <si>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</si>
  <si>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</si>
  <si>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</si>
  <si>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</si>
  <si>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</si>
  <si>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</si>
  <si>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</si>
  <si>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</si>
  <si>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</si>
  <si>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</si>
  <si>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</si>
  <si>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</si>
  <si>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</si>
  <si>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</si>
  <si>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</si>
  <si>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</si>
  <si>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</si>
  <si>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</si>
  <si>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</si>
  <si>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</si>
  <si>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</si>
  <si>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</si>
  <si>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</si>
  <si>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</si>
  <si>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</si>
  <si>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</si>
  <si>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</si>
  <si>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</si>
  <si>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</si>
  <si>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</si>
  <si>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</si>
  <si>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</si>
  <si>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</si>
  <si>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</si>
  <si>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</si>
  <si>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</si>
  <si>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</si>
  <si>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</si>
  <si>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</si>
  <si>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</si>
  <si>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</si>
  <si>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</si>
  <si>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</si>
  <si>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</si>
  <si>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</si>
  <si>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</si>
  <si>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</si>
  <si>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</si>
  <si>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</si>
  <si>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</si>
  <si>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</si>
  <si>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</si>
  <si>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</si>
  <si>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</si>
  <si>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</si>
  <si>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</si>
  <si>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</si>
  <si>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</si>
  <si>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</si>
  <si>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</si>
  <si>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</si>
  <si>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</si>
  <si>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</si>
  <si>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</si>
  <si>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</si>
  <si>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</si>
  <si>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</si>
  <si>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</si>
  <si>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</si>
  <si>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</si>
  <si>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</si>
  <si>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</si>
  <si>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</si>
  <si>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</si>
  <si>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</si>
  <si>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</si>
  <si>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</si>
  <si>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</si>
  <si>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</si>
  <si>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</si>
  <si>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</si>
  <si>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</si>
  <si>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</si>
  <si>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</si>
  <si>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</si>
  <si>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</si>
  <si>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</si>
  <si>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</si>
  <si>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</si>
  <si>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</si>
  <si>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</si>
  <si>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</si>
  <si>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</si>
  <si>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</si>
  <si>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</si>
  <si>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</si>
  <si>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</si>
  <si>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</si>
  <si>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</si>
  <si>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</si>
  <si>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</si>
  <si>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</si>
  <si>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</si>
  <si>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</si>
  <si>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</si>
  <si>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</si>
  <si>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</si>
  <si>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</si>
  <si>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</si>
  <si>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</si>
  <si>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</si>
  <si>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</si>
  <si>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</si>
  <si>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</si>
  <si>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</si>
  <si>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</si>
  <si>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</si>
  <si>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</si>
  <si>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</si>
  <si>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</si>
  <si>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</si>
  <si>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</si>
  <si>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</si>
  <si>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</si>
  <si>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</si>
  <si>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</si>
  <si>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</si>
  <si>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</si>
  <si>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</si>
  <si>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</si>
  <si>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</si>
  <si>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</si>
  <si>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</si>
  <si>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</si>
  <si>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</si>
  <si>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</si>
  <si>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</si>
  <si>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</si>
  <si>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</si>
  <si>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</si>
  <si>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</si>
  <si>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</si>
  <si>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</si>
  <si>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</si>
  <si>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</si>
  <si>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</si>
  <si>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</si>
  <si>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</si>
  <si>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</si>
  <si>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</si>
  <si>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</si>
  <si>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</si>
  <si>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</si>
  <si>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</si>
  <si>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</si>
  <si>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</si>
  <si>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</si>
  <si>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</si>
  <si>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</si>
  <si>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</si>
  <si>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</si>
  <si>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</si>
  <si>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</si>
  <si>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</si>
  <si>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</si>
  <si>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</si>
  <si>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</si>
  <si>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</si>
  <si>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</si>
  <si>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</si>
  <si>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</si>
  <si>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</si>
  <si>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</si>
  <si>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</si>
  <si>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</si>
  <si>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</si>
  <si>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</si>
  <si>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</si>
  <si>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</si>
  <si>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</si>
  <si>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</si>
  <si>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</si>
  <si>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</si>
  <si>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</si>
  <si>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</si>
  <si>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</si>
  <si>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</si>
  <si>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</si>
  <si>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</si>
  <si>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</si>
  <si>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</si>
  <si>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</si>
  <si>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</si>
  <si>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</si>
  <si>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</si>
  <si>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</si>
  <si>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</si>
  <si>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</si>
  <si>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</si>
  <si>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</si>
  <si>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</si>
  <si>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</si>
  <si>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</si>
  <si>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</si>
  <si>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</si>
  <si>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</si>
  <si>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</si>
  <si>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</si>
  <si>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</si>
  <si>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</si>
  <si>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</si>
  <si>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</si>
  <si>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</si>
  <si>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</si>
  <si>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</si>
  <si>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</si>
  <si>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</si>
  <si>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</si>
  <si>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</si>
  <si>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</si>
  <si>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</si>
  <si>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</si>
  <si>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</si>
  <si>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</si>
  <si>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</si>
  <si>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</si>
  <si>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</si>
  <si>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</si>
  <si>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</si>
  <si>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</si>
  <si>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</si>
  <si>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</si>
  <si>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</si>
  <si>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</si>
  <si>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</si>
  <si>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</si>
  <si>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</si>
  <si>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</si>
  <si>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</si>
  <si>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</si>
  <si>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</si>
  <si>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</si>
  <si>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</si>
  <si>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</si>
  <si>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</si>
  <si>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</si>
  <si>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</si>
  <si>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</si>
  <si>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</si>
  <si>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</si>
  <si>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</si>
  <si>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</si>
  <si>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</si>
  <si>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</si>
  <si>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</si>
  <si>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</si>
  <si>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</si>
  <si>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</si>
  <si>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</si>
  <si>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</si>
  <si>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</si>
  <si>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</si>
  <si>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</si>
  <si>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</si>
  <si>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</si>
  <si>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</si>
  <si>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</si>
  <si>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</si>
  <si>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</si>
  <si>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</si>
  <si>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</si>
  <si>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</si>
  <si>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</si>
  <si>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</si>
  <si>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</si>
  <si>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</si>
  <si>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</si>
  <si>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</si>
  <si>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</si>
  <si>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</si>
  <si>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</si>
  <si>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</si>
  <si>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</si>
  <si>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</si>
  <si>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</si>
  <si>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</si>
  <si>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</si>
  <si>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</si>
  <si>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</si>
  <si>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</si>
  <si>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</si>
  <si>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</si>
  <si>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</si>
  <si>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</si>
  <si>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</si>
  <si>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</si>
  <si>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</si>
  <si>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</si>
  <si>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</si>
  <si>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</si>
  <si>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</si>
  <si>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</si>
  <si>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</si>
  <si>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</si>
  <si>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</si>
  <si>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</si>
  <si>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</si>
  <si>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</si>
  <si>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</si>
  <si>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</si>
  <si>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</si>
  <si>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</si>
  <si>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</si>
  <si>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</si>
  <si>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</si>
  <si>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</si>
  <si>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</si>
  <si>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</si>
  <si>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</si>
  <si>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</si>
  <si>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</si>
  <si>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</si>
  <si>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</si>
  <si>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</si>
  <si>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</si>
  <si>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</si>
  <si>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</si>
  <si>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</si>
  <si>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</si>
  <si>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</si>
  <si>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</si>
  <si>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</si>
  <si>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</si>
  <si>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</si>
  <si>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</si>
  <si>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</si>
  <si>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</si>
  <si>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</si>
  <si>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</si>
  <si>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</si>
  <si>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</si>
  <si>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</si>
  <si>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</si>
  <si>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</si>
  <si>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</si>
  <si>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</si>
  <si>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</si>
  <si>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</si>
  <si>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</si>
  <si>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</si>
  <si>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</si>
  <si>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</si>
  <si>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</si>
  <si>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</si>
  <si>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</si>
  <si>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</si>
  <si>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</si>
  <si>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</si>
  <si>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</si>
  <si>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</si>
  <si>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</si>
  <si>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</si>
  <si>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</si>
  <si>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</si>
  <si>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</si>
  <si>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</si>
  <si>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</si>
  <si>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</si>
  <si>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</si>
  <si>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</si>
  <si>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</si>
  <si>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</si>
  <si>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</si>
  <si>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</si>
  <si>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</si>
  <si>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</si>
  <si>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</si>
  <si>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</si>
  <si>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</si>
  <si>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</si>
  <si>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</si>
  <si>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</si>
  <si>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</si>
  <si>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</si>
  <si>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</si>
  <si>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</si>
  <si>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</si>
  <si>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</si>
  <si>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</si>
  <si>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</si>
  <si>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</si>
  <si>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</si>
  <si>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</si>
  <si>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</si>
  <si>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</si>
  <si>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</si>
  <si>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</si>
  <si>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</si>
  <si>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</si>
  <si>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</si>
  <si>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</si>
  <si>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</si>
  <si>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</si>
  <si>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</si>
  <si>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</si>
  <si>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</si>
  <si>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</si>
  <si>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</si>
  <si>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</si>
  <si>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</si>
  <si>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</si>
  <si>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</si>
  <si>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</si>
  <si>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</si>
  <si>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</si>
  <si>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</si>
  <si>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</si>
  <si>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</si>
  <si>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</si>
  <si>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</si>
  <si>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</si>
  <si>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</si>
  <si>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</si>
  <si>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</si>
  <si>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</si>
  <si>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</si>
  <si>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</si>
  <si>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</si>
  <si>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</si>
  <si>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</si>
  <si>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</si>
  <si>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</si>
  <si>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</si>
  <si>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</si>
  <si>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</si>
  <si>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</si>
  <si>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</si>
  <si>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</si>
  <si>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</si>
  <si>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</si>
  <si>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</si>
  <si>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</si>
  <si>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</si>
  <si>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</si>
  <si>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</si>
  <si>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</si>
  <si>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</si>
  <si>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</si>
  <si>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</si>
  <si>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</si>
  <si>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</si>
  <si>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</si>
  <si>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</si>
  <si>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</si>
  <si>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</si>
  <si>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</si>
  <si>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</si>
  <si>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</si>
  <si>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</si>
  <si>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</si>
  <si>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</si>
  <si>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</si>
  <si>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</si>
  <si>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</si>
  <si>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</si>
  <si>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</si>
  <si>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</si>
  <si>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</si>
  <si>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</si>
  <si>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</si>
  <si>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</si>
  <si>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</si>
  <si>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</si>
  <si>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</si>
  <si>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</si>
  <si>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</si>
  <si>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</si>
  <si>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</si>
  <si>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</si>
  <si>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</si>
  <si>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</si>
  <si>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</si>
  <si>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</si>
  <si>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</si>
  <si>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</si>
  <si>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</si>
  <si>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</si>
  <si>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</si>
  <si>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</si>
  <si>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</si>
  <si>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</si>
  <si>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</si>
  <si>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</si>
  <si>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</si>
  <si>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</si>
  <si>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</si>
  <si>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</si>
  <si>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</si>
  <si>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</si>
  <si>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</si>
  <si>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</si>
  <si>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</si>
  <si>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</si>
  <si>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</si>
  <si>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</si>
  <si>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</si>
  <si>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</si>
  <si>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</si>
  <si>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</si>
  <si>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</si>
  <si>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</si>
  <si>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</si>
  <si>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</si>
  <si>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</si>
  <si>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</si>
  <si>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</si>
  <si>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</si>
  <si>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</si>
  <si>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</si>
  <si>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</si>
  <si>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</si>
  <si>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</si>
  <si>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</si>
  <si>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</si>
  <si>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</si>
  <si>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</si>
  <si>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</si>
  <si>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</si>
  <si>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</si>
  <si>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</si>
  <si>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</si>
  <si>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</si>
  <si>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</si>
  <si>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</si>
  <si>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</si>
  <si>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</si>
  <si>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</si>
  <si>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</si>
  <si>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</si>
  <si>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</si>
  <si>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</si>
  <si>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</si>
  <si>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</si>
  <si>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</si>
  <si>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</si>
  <si>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</si>
  <si>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</si>
  <si>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</si>
  <si>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</si>
  <si>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</si>
  <si>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</si>
  <si>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</si>
  <si>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</si>
  <si>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</si>
  <si>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</si>
  <si>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</si>
  <si>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</si>
  <si>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</si>
  <si>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</si>
  <si>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</si>
  <si>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</si>
  <si>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</si>
  <si>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</si>
  <si>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</si>
  <si>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</si>
  <si>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</si>
  <si>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</si>
  <si>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</si>
  <si>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</si>
  <si>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</si>
  <si>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</si>
  <si>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</si>
  <si>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</si>
  <si>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</si>
  <si>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</si>
  <si>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</si>
  <si>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</si>
  <si>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</si>
  <si>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</si>
  <si>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</si>
  <si>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</si>
  <si>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</si>
  <si>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</si>
  <si>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</si>
  <si>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</si>
  <si>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</si>
  <si>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</si>
  <si>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</si>
  <si>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</si>
  <si>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</si>
  <si>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</si>
  <si>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</si>
  <si>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</si>
  <si>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</si>
  <si>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</si>
  <si>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</si>
  <si>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</si>
  <si>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</si>
  <si>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</si>
  <si>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</si>
  <si>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</si>
  <si>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</si>
  <si>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</si>
  <si>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</si>
  <si>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</si>
  <si>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</si>
  <si>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</si>
  <si>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</si>
  <si>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</si>
  <si>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</si>
  <si>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</si>
  <si>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</si>
  <si>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</si>
  <si>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</si>
  <si>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</si>
  <si>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</si>
  <si>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</si>
  <si>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</si>
  <si>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</si>
  <si>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</si>
  <si>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</si>
  <si>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</si>
  <si>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</si>
  <si>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</si>
  <si>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</si>
  <si>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</si>
  <si>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</si>
  <si>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</si>
  <si>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</si>
  <si>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</si>
  <si>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</si>
  <si>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</si>
  <si>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</si>
  <si>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</si>
  <si>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</si>
  <si>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</si>
  <si>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</si>
  <si>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</si>
  <si>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</si>
  <si>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</si>
  <si>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</si>
  <si>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</si>
  <si>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</si>
  <si>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</si>
  <si>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</si>
  <si>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</si>
  <si>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</si>
  <si>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</si>
  <si>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</si>
  <si>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</si>
  <si>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</si>
  <si>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</si>
  <si>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</si>
  <si>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</si>
  <si>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</si>
  <si>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</si>
  <si>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</si>
  <si>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</si>
  <si>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</si>
  <si>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</si>
  <si>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</si>
  <si>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</si>
  <si>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</si>
  <si>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</si>
  <si>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</si>
  <si>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</si>
  <si>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</si>
  <si>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</si>
  <si>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</si>
  <si>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</si>
  <si>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</si>
  <si>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</si>
  <si>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</si>
  <si>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</si>
  <si>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</si>
  <si>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</si>
  <si>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</si>
  <si>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</si>
  <si>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</si>
  <si>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</si>
  <si>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</si>
  <si>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</si>
  <si>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</si>
  <si>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</si>
  <si>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</si>
  <si>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</si>
  <si>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</si>
  <si>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</si>
  <si>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</si>
  <si>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</si>
  <si>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</si>
  <si>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</si>
  <si>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</si>
  <si>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</si>
  <si>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</si>
  <si>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</si>
  <si>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</si>
  <si>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</si>
  <si>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</si>
  <si>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</si>
  <si>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</si>
  <si>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</si>
  <si>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</si>
  <si>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</si>
  <si>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</si>
  <si>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</si>
  <si>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</si>
  <si>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</si>
  <si>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</si>
  <si>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</si>
  <si>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</si>
  <si>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</si>
  <si>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</si>
  <si>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</si>
  <si>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</si>
  <si>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</si>
  <si>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</si>
  <si>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</si>
  <si>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</si>
  <si>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</si>
  <si>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</si>
  <si>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</si>
  <si>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</si>
  <si>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</si>
  <si>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</si>
  <si>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</si>
  <si>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</si>
  <si>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</si>
  <si>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</si>
  <si>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</si>
  <si>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</si>
  <si>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</si>
  <si>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</si>
  <si>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</si>
  <si>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</si>
  <si>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</si>
  <si>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</si>
  <si>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</si>
  <si>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</si>
  <si>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</si>
  <si>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</si>
  <si>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</si>
  <si>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</si>
  <si>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</si>
  <si>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</si>
  <si>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</si>
  <si>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</si>
  <si>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</si>
  <si>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</si>
  <si>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</si>
  <si>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</si>
  <si>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</si>
  <si>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</si>
  <si>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</si>
  <si>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</si>
  <si>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</si>
  <si>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</si>
  <si>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</si>
  <si>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</si>
  <si>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</si>
  <si>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</si>
  <si>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</si>
  <si>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</si>
  <si>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</si>
  <si>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</si>
  <si>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</si>
  <si>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</si>
  <si>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</si>
  <si>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</si>
  <si>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</si>
  <si>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</si>
  <si>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</si>
  <si>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</si>
  <si>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</si>
  <si>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</si>
  <si>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</si>
  <si>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</si>
  <si>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</si>
  <si>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</si>
  <si>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</si>
  <si>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</si>
  <si>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</si>
  <si>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</si>
  <si>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</si>
  <si>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</si>
  <si>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</si>
  <si>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</si>
  <si>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</si>
  <si>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</si>
  <si>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</si>
  <si>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</si>
  <si>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</si>
  <si>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</si>
  <si>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</si>
  <si>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</si>
  <si>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</si>
  <si>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</si>
  <si>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</si>
  <si>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</si>
  <si>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</si>
  <si>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</si>
  <si>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</si>
  <si>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</si>
  <si>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</si>
  <si>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</si>
  <si>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</si>
  <si>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</si>
  <si>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</si>
  <si>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</si>
  <si>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</si>
  <si>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</si>
  <si>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</si>
  <si>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</si>
  <si>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</si>
  <si>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</si>
  <si>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</si>
  <si>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</si>
  <si>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</si>
  <si>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</si>
  <si>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</si>
  <si>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</si>
  <si>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</si>
  <si>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</si>
  <si>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</si>
  <si>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</si>
  <si>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</si>
  <si>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</si>
  <si>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</si>
  <si>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</si>
  <si>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</si>
  <si>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</si>
  <si>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</si>
  <si>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</si>
  <si>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</si>
  <si>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</si>
  <si>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</si>
  <si>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</si>
  <si>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</si>
  <si>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</si>
  <si>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</si>
  <si>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</si>
  <si>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</si>
  <si>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</si>
  <si>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</si>
  <si>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</si>
  <si>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</si>
  <si>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</si>
  <si>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</si>
  <si>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</si>
  <si>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</si>
  <si>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</si>
  <si>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</si>
  <si>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</si>
  <si>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</si>
  <si>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</si>
  <si>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</si>
  <si>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</si>
  <si>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</si>
  <si>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</si>
  <si>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</si>
  <si>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</si>
  <si>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</si>
  <si>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</si>
  <si>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</si>
  <si>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</si>
  <si>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</si>
  <si>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</si>
  <si>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</si>
  <si>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</si>
  <si>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</si>
  <si>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</si>
  <si>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</si>
  <si>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</si>
  <si>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</si>
  <si>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</si>
  <si>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</si>
  <si>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</si>
  <si>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</si>
  <si>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</si>
  <si>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</si>
  <si>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</si>
  <si>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</si>
  <si>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</si>
  <si>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</si>
  <si>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</si>
  <si>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</si>
  <si>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</si>
  <si>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</si>
  <si>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</si>
  <si>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</si>
  <si>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</si>
  <si>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</si>
  <si>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</si>
  <si>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</si>
  <si>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</si>
  <si>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</si>
  <si>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</si>
  <si>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</si>
  <si>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</si>
  <si>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</si>
  <si>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</si>
  <si>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</si>
  <si>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</si>
  <si>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</si>
  <si>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</si>
  <si>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</si>
  <si>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</si>
  <si>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</si>
  <si>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</si>
  <si>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</si>
  <si>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</si>
  <si>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</si>
  <si>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</si>
  <si>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</si>
  <si>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</si>
  <si>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</si>
  <si>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</si>
  <si>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</si>
  <si>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</si>
  <si>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</si>
  <si>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</si>
  <si>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</si>
  <si>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</si>
  <si>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</si>
  <si>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</si>
  <si>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</si>
  <si>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</si>
  <si>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</si>
  <si>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</si>
  <si>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</si>
  <si>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</si>
  <si>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</si>
  <si>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</si>
  <si>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</si>
  <si>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</si>
  <si>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</si>
  <si>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</si>
  <si>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</si>
  <si>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</si>
  <si>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</si>
  <si>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</si>
  <si>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</si>
  <si>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</si>
  <si>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</si>
  <si>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</si>
  <si>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</si>
  <si>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</si>
  <si>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</si>
  <si>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</si>
  <si>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</si>
  <si>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</si>
  <si>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</si>
  <si>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</si>
  <si>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</si>
  <si>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</si>
  <si>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</si>
  <si>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</si>
  <si>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</si>
  <si>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</si>
  <si>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</si>
  <si>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</si>
  <si>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</si>
  <si>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</si>
  <si>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</si>
  <si>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</si>
  <si>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</si>
  <si>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</si>
  <si>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</si>
  <si>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</si>
  <si>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</si>
  <si>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</si>
  <si>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</si>
  <si>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</si>
  <si>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</si>
  <si>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</si>
  <si>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</si>
  <si>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</si>
  <si>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</si>
  <si>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</si>
  <si>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</si>
  <si>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</si>
  <si>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</si>
  <si>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</si>
  <si>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</si>
  <si>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</si>
  <si>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</si>
  <si>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</si>
  <si>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</si>
  <si>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</si>
  <si>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</si>
  <si>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</si>
  <si>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</si>
  <si>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</si>
  <si>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</si>
  <si>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</si>
  <si>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</si>
  <si>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</si>
  <si>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</si>
  <si>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</si>
  <si>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</si>
  <si>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</si>
  <si>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</si>
  <si>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</si>
  <si>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</si>
  <si>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</si>
  <si>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</si>
  <si>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</si>
  <si>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</si>
  <si>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</si>
  <si>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</si>
  <si>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</si>
  <si>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</si>
  <si>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</si>
  <si>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</si>
  <si>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</si>
  <si>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</si>
  <si>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</si>
  <si>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</si>
  <si>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</si>
  <si>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</si>
  <si>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</si>
  <si>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</si>
  <si>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</si>
  <si>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</si>
  <si>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</si>
  <si>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</si>
  <si>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</si>
  <si>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</si>
  <si>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</si>
  <si>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</si>
  <si>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</si>
  <si>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</si>
  <si>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</si>
  <si>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</si>
  <si>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</si>
  <si>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</si>
  <si>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</si>
  <si>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</si>
  <si>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</si>
  <si>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</si>
  <si>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</si>
  <si>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</si>
  <si>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</si>
  <si>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</si>
  <si>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</si>
  <si>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</si>
  <si>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</si>
  <si>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</si>
  <si>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</si>
  <si>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</si>
  <si>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</si>
  <si>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</si>
  <si>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</si>
  <si>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</si>
  <si>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</si>
  <si>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</si>
  <si>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</si>
  <si>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</si>
  <si>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</si>
  <si>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</si>
  <si>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</si>
  <si>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</si>
  <si>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</si>
  <si>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</si>
  <si>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</si>
  <si>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</si>
  <si>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</si>
  <si>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</si>
  <si>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</si>
  <si>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</si>
  <si>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</si>
  <si>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</si>
  <si>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</si>
  <si>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</si>
  <si>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</si>
  <si>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</si>
  <si>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</si>
  <si>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</si>
  <si>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</si>
  <si>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</si>
  <si>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</si>
  <si>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</si>
  <si>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</si>
  <si>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</si>
  <si>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</si>
  <si>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</si>
  <si>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</si>
  <si>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</si>
  <si>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</si>
  <si>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</si>
  <si>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</si>
  <si>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</si>
  <si>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</si>
  <si>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</si>
  <si>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</si>
  <si>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</si>
  <si>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</si>
  <si>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</si>
  <si>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</si>
  <si>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</si>
  <si>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</si>
  <si>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</si>
  <si>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</si>
  <si>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</si>
  <si>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</si>
  <si>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</si>
  <si>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</si>
  <si>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</si>
  <si>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</si>
  <si>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</si>
  <si>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</si>
  <si>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</si>
  <si>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</si>
  <si>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</si>
  <si>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</si>
  <si>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</si>
  <si>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</si>
  <si>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</si>
  <si>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</si>
  <si>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</si>
  <si>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</si>
  <si>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</si>
  <si>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</si>
  <si>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</si>
  <si>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</si>
  <si>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</si>
  <si>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</si>
  <si>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</si>
  <si>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</si>
  <si>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</si>
  <si>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</si>
  <si>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</si>
  <si>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</si>
  <si>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</si>
  <si>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</si>
  <si>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</si>
  <si>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</si>
  <si>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</si>
  <si>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</si>
  <si>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</si>
  <si>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</si>
  <si>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</si>
  <si>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</si>
  <si>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</si>
  <si>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</si>
  <si>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</si>
  <si>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</si>
  <si>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</si>
  <si>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</si>
  <si>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</si>
  <si>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</si>
  <si>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</si>
  <si>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</si>
  <si>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</si>
  <si>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</si>
  <si>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</si>
  <si>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</si>
  <si>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</si>
  <si>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</si>
  <si>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</si>
  <si>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</si>
  <si>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</si>
  <si>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</si>
  <si>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</si>
  <si>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</si>
  <si>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</si>
  <si>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</si>
  <si>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</si>
  <si>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</si>
  <si>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</si>
  <si>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</si>
  <si>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</si>
  <si>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</si>
  <si>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</si>
  <si>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</si>
  <si>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</si>
  <si>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</si>
  <si>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</si>
  <si>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</si>
  <si>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</si>
  <si>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</si>
  <si>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</si>
  <si>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</si>
  <si>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</si>
  <si>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</si>
  <si>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</si>
  <si>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</si>
  <si>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</si>
  <si>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</si>
  <si>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</si>
  <si>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</si>
  <si>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</si>
  <si>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</si>
  <si>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</si>
  <si>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</si>
  <si>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</si>
  <si>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</si>
  <si>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</si>
  <si>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</si>
  <si>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</si>
  <si>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</si>
  <si>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</si>
  <si>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</si>
  <si>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</si>
  <si>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</si>
  <si>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</si>
  <si>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</si>
  <si>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</si>
  <si>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</si>
  <si>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</si>
  <si>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</si>
  <si>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</si>
  <si>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</si>
  <si>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</si>
  <si>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</si>
  <si>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</si>
  <si>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</si>
  <si>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</si>
  <si>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</si>
  <si>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</si>
  <si>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</si>
  <si>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</si>
  <si>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</si>
  <si>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</si>
  <si>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</si>
  <si>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</si>
  <si>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</si>
  <si>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</si>
  <si>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</si>
  <si>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</si>
  <si>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</si>
  <si>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</si>
  <si>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</si>
  <si>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</si>
  <si>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</si>
  <si>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</si>
  <si>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</si>
  <si>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</si>
  <si>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</si>
  <si>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</si>
  <si>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</si>
  <si>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</si>
  <si>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</si>
  <si>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</si>
  <si>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</si>
  <si>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</si>
  <si>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</si>
  <si>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</si>
  <si>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</si>
  <si>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</si>
  <si>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</si>
  <si>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</si>
  <si>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</si>
  <si>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</si>
  <si>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</si>
  <si>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</si>
  <si>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</si>
  <si>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</si>
  <si>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</si>
  <si>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</si>
  <si>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</si>
  <si>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</si>
  <si>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</si>
  <si>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</si>
  <si>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</si>
  <si>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</si>
  <si>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</si>
  <si>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</si>
  <si>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</si>
  <si>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</si>
  <si>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</si>
  <si>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</si>
  <si>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</si>
  <si>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</si>
  <si>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</si>
  <si>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</si>
  <si>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</si>
  <si>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</si>
  <si>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</si>
  <si>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</si>
  <si>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</si>
  <si>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</si>
  <si>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</si>
  <si>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</si>
  <si>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</si>
  <si>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</si>
  <si>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</si>
  <si>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</si>
  <si>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</si>
  <si>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</si>
  <si>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</si>
  <si>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</si>
  <si>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</si>
  <si>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</si>
  <si>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</si>
  <si>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</si>
  <si>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</si>
  <si>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</si>
  <si>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</si>
  <si>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</si>
  <si>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</si>
  <si>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</si>
  <si>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</si>
  <si>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</si>
  <si>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</si>
  <si>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</si>
  <si>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</si>
  <si>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</si>
  <si>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</si>
  <si>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</si>
  <si>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</si>
  <si>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</si>
  <si>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</si>
  <si>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</si>
  <si>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</si>
  <si>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</si>
  <si>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</si>
  <si>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</si>
  <si>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</si>
  <si>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</si>
  <si>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</si>
  <si>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</si>
  <si>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</si>
  <si>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</si>
  <si>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</si>
  <si>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</si>
  <si>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</si>
  <si>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</si>
  <si>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</si>
  <si>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</si>
  <si>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</si>
  <si>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</si>
  <si>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</si>
  <si>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</si>
  <si>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</si>
  <si>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</si>
  <si>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</si>
  <si>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</si>
  <si>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</si>
  <si>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</si>
  <si>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</si>
  <si>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</si>
  <si>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</si>
  <si>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</si>
  <si>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</si>
  <si>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</si>
  <si>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</si>
  <si>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</si>
  <si>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</si>
  <si>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</si>
  <si>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</si>
  <si>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</si>
  <si>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</si>
  <si>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</si>
  <si>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</si>
  <si>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</si>
  <si>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</si>
  <si>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</si>
  <si>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</si>
  <si>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</si>
  <si>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</si>
  <si>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</si>
  <si>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</si>
  <si>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</si>
  <si>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</si>
  <si>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</si>
  <si>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</si>
  <si>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</si>
  <si>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</si>
  <si>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</si>
  <si>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</si>
  <si>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</si>
  <si>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</si>
  <si>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</si>
  <si>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</si>
  <si>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</si>
  <si>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</si>
  <si>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</si>
  <si>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</si>
  <si>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</si>
  <si>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</si>
  <si>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</si>
  <si>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</si>
  <si>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</si>
  <si>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</si>
  <si>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</si>
  <si>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</si>
  <si>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</si>
  <si>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</si>
  <si>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</si>
  <si>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</si>
  <si>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</si>
  <si>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</si>
  <si>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</si>
  <si>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</si>
  <si>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</si>
  <si>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</si>
  <si>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</si>
  <si>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</si>
  <si>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</si>
  <si>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</si>
  <si>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</si>
  <si>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</si>
  <si>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</si>
  <si>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</si>
  <si>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</si>
  <si>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</si>
  <si>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</si>
  <si>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</si>
  <si>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</si>
  <si>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</si>
  <si>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</si>
  <si>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</si>
  <si>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</si>
  <si>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</si>
  <si>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</si>
  <si>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</si>
  <si>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</si>
  <si>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</si>
  <si>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</si>
  <si>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</si>
  <si>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</si>
  <si>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</si>
  <si>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</si>
  <si>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</si>
  <si>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</si>
  <si>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</si>
  <si>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</si>
  <si>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</si>
  <si>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</si>
  <si>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</si>
  <si>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</si>
  <si>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</si>
  <si>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</si>
  <si>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</si>
  <si>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</si>
  <si>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</si>
  <si>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</si>
  <si>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</si>
  <si>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</si>
  <si>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</si>
  <si>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</si>
  <si>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</si>
  <si>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</si>
  <si>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</si>
  <si>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</si>
  <si>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</si>
  <si>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</si>
  <si>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</si>
  <si>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</si>
  <si>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</si>
  <si>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</si>
  <si>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</si>
  <si>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</si>
  <si>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</si>
  <si>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</si>
  <si>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</si>
  <si>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</si>
  <si>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</si>
  <si>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</si>
  <si>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</si>
  <si>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</si>
  <si>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</si>
  <si>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</si>
  <si>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</si>
  <si>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</si>
  <si>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</si>
  <si>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</si>
  <si>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</si>
  <si>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</si>
  <si>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</si>
  <si>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</si>
  <si>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</si>
  <si>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</si>
  <si>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</si>
  <si>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</si>
  <si>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</si>
  <si>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</si>
  <si>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</si>
  <si>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</si>
  <si>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</si>
  <si>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</si>
  <si>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</si>
  <si>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</si>
  <si>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</si>
  <si>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</si>
  <si>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</si>
  <si>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</si>
  <si>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</si>
  <si>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</si>
  <si>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</si>
  <si>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</si>
  <si>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</si>
  <si>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</si>
  <si>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</si>
  <si>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</si>
  <si>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</si>
  <si>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</si>
  <si>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</si>
  <si>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</si>
  <si>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</si>
  <si>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</si>
  <si>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</si>
  <si>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</si>
  <si>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</si>
  <si>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</si>
  <si>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</si>
  <si>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</si>
  <si>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</si>
  <si>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</si>
  <si>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</si>
  <si>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</si>
  <si>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</si>
  <si>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</si>
  <si>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</si>
  <si>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</si>
  <si>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</si>
  <si>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</si>
  <si>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</si>
  <si>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</si>
  <si>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</si>
  <si>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</si>
  <si>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</si>
  <si>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</si>
  <si>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</si>
  <si>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</si>
  <si>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</si>
  <si>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</si>
  <si>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</si>
  <si>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</si>
  <si>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</si>
  <si>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</si>
  <si>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</si>
  <si>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</si>
  <si>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</si>
  <si>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</si>
  <si>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</si>
  <si>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</si>
  <si>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</si>
  <si>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</si>
  <si>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</si>
  <si>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</si>
  <si>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</si>
  <si>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</si>
  <si>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</si>
  <si>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</si>
  <si>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</si>
  <si>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</si>
  <si>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</si>
  <si>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</si>
  <si>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</si>
  <si>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</si>
  <si>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</si>
  <si>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</si>
  <si>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</si>
  <si>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</si>
  <si>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</si>
  <si>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</si>
  <si>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</si>
  <si>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</si>
  <si>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</si>
  <si>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</si>
  <si>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</si>
  <si>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</si>
  <si>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</si>
  <si>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</si>
  <si>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</si>
  <si>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</si>
  <si>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</si>
  <si>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</si>
  <si>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</si>
  <si>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</si>
  <si>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</si>
  <si>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</si>
  <si>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</si>
  <si>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</si>
  <si>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</si>
  <si>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</si>
  <si>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</si>
  <si>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</si>
  <si>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</si>
  <si>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</si>
  <si>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</si>
  <si>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</si>
  <si>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</si>
  <si>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</si>
  <si>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</si>
  <si>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</si>
  <si>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</si>
  <si>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</si>
  <si>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</si>
  <si>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</si>
  <si>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</si>
  <si>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</si>
  <si>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</si>
  <si>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</si>
  <si>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</si>
  <si>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</si>
  <si>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</si>
  <si>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</si>
  <si>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</si>
  <si>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</si>
  <si>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</si>
  <si>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</si>
  <si>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</si>
  <si>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</si>
  <si>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</si>
  <si>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</si>
  <si>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</si>
  <si>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</si>
  <si>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</si>
  <si>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</si>
  <si>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</si>
  <si>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</si>
  <si>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</si>
  <si>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</si>
  <si>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</si>
  <si>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</si>
  <si>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</si>
  <si>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</si>
  <si>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</si>
  <si>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</si>
  <si>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</si>
  <si>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</si>
  <si>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</si>
  <si>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</si>
  <si>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</si>
  <si>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</si>
  <si>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</si>
  <si>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</si>
  <si>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</si>
  <si>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</si>
  <si>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</si>
  <si>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</si>
  <si>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</si>
  <si>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</si>
  <si>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</si>
  <si>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</si>
  <si>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</si>
  <si>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</si>
  <si>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</si>
  <si>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</si>
  <si>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</si>
  <si>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</si>
  <si>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</si>
  <si>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</si>
  <si>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</si>
  <si>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</si>
  <si>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</si>
  <si>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</si>
  <si>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</si>
  <si>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</si>
  <si>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</si>
  <si>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</si>
  <si>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</si>
  <si>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</si>
  <si>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</si>
  <si>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</si>
  <si>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</si>
  <si>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</si>
  <si>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</si>
  <si>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</si>
  <si>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</si>
  <si>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</si>
  <si>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</si>
  <si>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</si>
  <si>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</si>
  <si>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</si>
  <si>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</si>
  <si>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</si>
  <si>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</si>
  <si>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</si>
  <si>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</si>
  <si>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</si>
  <si>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</si>
  <si>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</si>
  <si>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</si>
  <si>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</si>
  <si>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</si>
  <si>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</si>
  <si>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</si>
  <si>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</si>
  <si>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</si>
  <si>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</si>
  <si>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</si>
  <si>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</si>
  <si>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</si>
  <si>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</si>
  <si>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</si>
  <si>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</si>
  <si>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</si>
  <si>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</si>
  <si>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</si>
  <si>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</si>
  <si>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</si>
  <si>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</si>
  <si>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</si>
  <si>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</si>
  <si>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</si>
  <si>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</si>
  <si>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</si>
  <si>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</si>
  <si>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</si>
  <si>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</si>
  <si>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</si>
  <si>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</si>
  <si>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</si>
  <si>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</si>
  <si>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</si>
  <si>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</si>
  <si>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</si>
  <si>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</si>
  <si>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</si>
  <si>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</si>
  <si>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</si>
  <si>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</si>
  <si>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</si>
  <si>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</si>
  <si>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</si>
  <si>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</si>
  <si>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</si>
  <si>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</si>
  <si>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</si>
  <si>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</si>
  <si>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</si>
  <si>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</si>
  <si>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</si>
  <si>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</si>
  <si>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</si>
  <si>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</si>
  <si>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</si>
  <si>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</si>
  <si>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</si>
  <si>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</si>
  <si>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</si>
  <si>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</si>
  <si>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</si>
  <si>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</si>
  <si>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</si>
  <si>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</si>
  <si>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</si>
  <si>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</si>
  <si>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</si>
  <si>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</si>
  <si>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</si>
  <si>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</si>
  <si>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</si>
  <si>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</si>
  <si>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</si>
  <si>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</si>
  <si>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</si>
  <si>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</si>
  <si>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</si>
  <si>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</si>
  <si>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</si>
  <si>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</si>
  <si>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</si>
  <si>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</si>
  <si>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</si>
  <si>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</si>
  <si>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</si>
  <si>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</si>
  <si>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</si>
  <si>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</si>
  <si>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</si>
  <si>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</si>
  <si>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</si>
  <si>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</si>
  <si>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</si>
  <si>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</si>
  <si>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</si>
  <si>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</si>
  <si>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</si>
  <si>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</si>
  <si>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</si>
  <si>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</si>
  <si>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</si>
  <si>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</si>
  <si>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</si>
  <si>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</si>
  <si>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</si>
  <si>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</si>
  <si>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</si>
  <si>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</si>
  <si>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</si>
  <si>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</si>
  <si>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</si>
  <si>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</si>
  <si>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</si>
  <si>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</si>
  <si>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</si>
  <si>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</si>
  <si>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</si>
  <si>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</si>
  <si>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</si>
  <si>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</si>
  <si>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</si>
  <si>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</si>
  <si>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</si>
  <si>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</si>
  <si>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</si>
  <si>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</si>
  <si>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</si>
  <si>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</si>
  <si>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</si>
  <si>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</si>
  <si>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</si>
  <si>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</si>
  <si>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</si>
  <si>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</si>
  <si>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</si>
  <si>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</si>
  <si>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</si>
  <si>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</si>
  <si>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</si>
  <si>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</si>
  <si>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</si>
  <si>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</si>
  <si>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</si>
  <si>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</si>
  <si>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</si>
  <si>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</si>
  <si>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</si>
  <si>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</si>
  <si>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</si>
  <si>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</si>
  <si>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</si>
  <si>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</si>
  <si>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</si>
  <si>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</si>
  <si>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</si>
  <si>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</si>
  <si>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</si>
  <si>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</si>
  <si>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</si>
  <si>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</si>
  <si>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</si>
  <si>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</si>
  <si>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</si>
  <si>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</si>
  <si>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</si>
  <si>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</si>
  <si>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</si>
  <si>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</si>
  <si>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</si>
  <si>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</si>
  <si>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</si>
  <si>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</si>
  <si>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</si>
  <si>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</si>
  <si>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</si>
  <si>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</si>
  <si>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</si>
  <si>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</si>
  <si>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</si>
  <si>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</si>
  <si>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</si>
  <si>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</si>
  <si>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</si>
  <si>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</si>
  <si>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</si>
  <si>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</si>
  <si>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</si>
  <si>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</si>
  <si>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</si>
  <si>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</si>
  <si>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</si>
  <si>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</si>
  <si>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</si>
  <si>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</si>
  <si>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</si>
  <si>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</si>
  <si>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</si>
  <si>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</si>
  <si>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</si>
  <si>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</si>
  <si>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</si>
  <si>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</si>
  <si>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</si>
  <si>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</si>
  <si>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</si>
  <si>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</si>
  <si>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</si>
  <si>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</si>
  <si>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</si>
  <si>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</si>
  <si>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</si>
  <si>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</si>
  <si>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</si>
  <si>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</si>
  <si>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</si>
  <si>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</si>
  <si>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</si>
  <si>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</si>
  <si>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</si>
  <si>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</si>
  <si>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</si>
  <si>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</si>
  <si>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</si>
  <si>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</si>
  <si>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</si>
  <si>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</si>
  <si>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</si>
  <si>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</si>
  <si>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</si>
  <si>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</si>
  <si>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</si>
  <si>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</si>
  <si>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</si>
  <si>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</si>
  <si>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</si>
  <si>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</si>
  <si>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</si>
  <si>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</si>
  <si>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</si>
  <si>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</si>
  <si>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</si>
  <si>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</si>
  <si>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</si>
  <si>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</si>
  <si>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</si>
  <si>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</si>
  <si>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</si>
  <si>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</si>
  <si>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</si>
  <si>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</si>
  <si>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</si>
  <si>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</si>
  <si>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</si>
  <si>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</si>
  <si>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</si>
  <si>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</si>
  <si>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</si>
  <si>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</si>
  <si>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</si>
  <si>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</si>
  <si>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</si>
  <si>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</si>
  <si>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</si>
  <si>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</si>
  <si>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</si>
  <si>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</si>
  <si>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</si>
  <si>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</si>
  <si>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</si>
  <si>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</si>
  <si>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</si>
  <si>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</si>
  <si>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</si>
  <si>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</si>
  <si>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</si>
  <si>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</si>
  <si>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</si>
  <si>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</si>
  <si>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</si>
  <si>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</si>
  <si>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</si>
  <si>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</si>
  <si>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</si>
  <si>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</si>
  <si>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</si>
  <si>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</si>
  <si>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</si>
  <si>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</si>
  <si>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</si>
  <si>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</si>
  <si>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</si>
  <si>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</si>
  <si>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</si>
  <si>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</si>
  <si>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</si>
  <si>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</si>
  <si>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</si>
  <si>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</si>
  <si>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</si>
  <si>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</si>
  <si>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</si>
  <si>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</si>
  <si>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</si>
  <si>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</si>
  <si>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</si>
  <si>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</si>
  <si>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</si>
  <si>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</si>
  <si>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</si>
  <si>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</si>
  <si>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</si>
  <si>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</si>
  <si>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</si>
  <si>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</si>
  <si>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</si>
  <si>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</si>
  <si>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</si>
  <si>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</si>
  <si>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</si>
  <si>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</si>
  <si>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</si>
  <si>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</si>
  <si>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</si>
  <si>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</si>
  <si>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</si>
  <si>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</si>
  <si>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</si>
  <si>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</si>
  <si>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</si>
  <si>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</si>
  <si>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</si>
  <si>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</si>
  <si>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</si>
  <si>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</si>
  <si>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</si>
  <si>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</si>
  <si>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</si>
  <si>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</si>
  <si>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</si>
  <si>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</si>
  <si>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</si>
  <si>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</si>
  <si>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</si>
  <si>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</si>
  <si>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</si>
  <si>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</si>
  <si>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</si>
  <si>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</si>
  <si>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</si>
  <si>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</si>
  <si>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</si>
  <si>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</si>
  <si>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</si>
  <si>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</si>
  <si>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</si>
  <si>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</si>
  <si>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</si>
  <si>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</si>
  <si>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</si>
  <si>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</si>
  <si>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</si>
  <si>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</si>
  <si>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</si>
  <si>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</si>
  <si>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</si>
  <si>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</si>
  <si>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</si>
  <si>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</si>
  <si>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</si>
  <si>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</si>
  <si>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</si>
  <si>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</si>
  <si>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</si>
  <si>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</si>
  <si>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</si>
  <si>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</si>
  <si>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</si>
  <si>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</si>
  <si>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</si>
  <si>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</si>
  <si>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</si>
  <si>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</si>
  <si>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</si>
  <si>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</si>
  <si>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</si>
  <si>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</si>
  <si>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</si>
  <si>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</si>
  <si>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</si>
  <si>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</si>
  <si>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</si>
  <si>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</si>
  <si>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</si>
  <si>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</si>
  <si>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</si>
  <si>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</si>
  <si>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</si>
  <si>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</si>
  <si>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</si>
  <si>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</si>
  <si>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</si>
  <si>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</si>
  <si>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</si>
  <si>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</si>
  <si>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</si>
  <si>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</si>
  <si>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</si>
  <si>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</si>
  <si>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</si>
  <si>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</si>
  <si>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</si>
  <si>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</si>
  <si>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</si>
  <si>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</si>
  <si>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</si>
  <si>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</si>
  <si>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</si>
  <si>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</si>
  <si>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</si>
  <si>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</si>
  <si>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</si>
  <si>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</si>
  <si>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</si>
  <si>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</si>
  <si>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</si>
  <si>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</si>
  <si>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</si>
  <si>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</si>
  <si>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</si>
  <si>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</si>
  <si>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</si>
  <si>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</si>
  <si>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</si>
  <si>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</si>
  <si>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</si>
  <si>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</si>
  <si>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</si>
  <si>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</si>
  <si>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</si>
  <si>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</si>
  <si>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</si>
  <si>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</si>
  <si>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</si>
  <si>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</si>
  <si>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</si>
  <si>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</si>
  <si>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</si>
  <si>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</si>
  <si>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</si>
  <si>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</si>
  <si>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</si>
  <si>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</si>
  <si>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</si>
  <si>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</si>
  <si>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</si>
  <si>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</si>
  <si>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</si>
  <si>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</si>
  <si>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</si>
  <si>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</si>
  <si>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</si>
  <si>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</si>
  <si>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</si>
  <si>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</si>
  <si>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</si>
  <si>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</si>
  <si>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</si>
  <si>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</si>
  <si>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</si>
  <si>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</si>
  <si>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</si>
  <si>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</si>
  <si>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</si>
  <si>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</si>
  <si>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</si>
  <si>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</si>
  <si>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</si>
  <si>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</si>
  <si>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</si>
  <si>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</si>
  <si>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</si>
  <si>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</si>
  <si>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</si>
  <si>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</si>
  <si>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</si>
  <si>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</si>
  <si>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</si>
  <si>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</si>
  <si>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</si>
  <si>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</si>
  <si>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</si>
  <si>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</si>
  <si>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</si>
  <si>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</si>
  <si>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</si>
  <si>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</si>
  <si>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</si>
  <si>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</si>
  <si>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</si>
  <si>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</si>
  <si>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</si>
  <si>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</si>
  <si>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</si>
  <si>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</si>
  <si>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</si>
  <si>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</si>
  <si>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</si>
  <si>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</si>
  <si>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</si>
  <si>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</si>
  <si>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</si>
  <si>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</si>
  <si>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</si>
  <si>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</si>
  <si>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</si>
  <si>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</si>
  <si>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</si>
  <si>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</si>
  <si>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</si>
  <si>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</si>
  <si>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</si>
  <si>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</si>
  <si>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</si>
  <si>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</si>
  <si>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</si>
  <si>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</si>
  <si>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</si>
  <si>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</si>
  <si>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</si>
  <si>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</si>
  <si>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</si>
  <si>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</si>
  <si>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</si>
  <si>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</si>
  <si>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</si>
  <si>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</si>
  <si>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</si>
  <si>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</si>
  <si>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</si>
  <si>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</si>
  <si>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</si>
  <si>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</si>
  <si>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</si>
  <si>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</si>
  <si>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</si>
  <si>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</si>
  <si>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</si>
  <si>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</si>
  <si>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</si>
  <si>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</si>
  <si>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</si>
  <si>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</si>
  <si>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</si>
  <si>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</si>
  <si>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</si>
  <si>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</si>
  <si>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</si>
  <si>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</si>
  <si>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</si>
  <si>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</si>
  <si>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</si>
  <si>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</si>
  <si>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</si>
  <si>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</si>
  <si>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</si>
  <si>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</si>
  <si>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</si>
  <si>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</si>
  <si>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</si>
  <si>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</si>
  <si>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</si>
  <si>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</si>
  <si>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</si>
  <si>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</si>
  <si>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</si>
  <si>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</si>
  <si>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</si>
  <si>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</si>
  <si>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</si>
  <si>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</si>
  <si>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</si>
  <si>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</si>
  <si>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</si>
  <si>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</si>
  <si>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</si>
  <si>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</si>
  <si>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</si>
  <si>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</si>
  <si>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</si>
  <si>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</si>
  <si>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</si>
  <si>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</si>
  <si>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</si>
  <si>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</si>
  <si>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</si>
  <si>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</si>
  <si>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</si>
  <si>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</si>
  <si>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</si>
  <si>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</si>
  <si>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</si>
  <si>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</si>
  <si>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</si>
  <si>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</si>
  <si>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</si>
  <si>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</si>
  <si>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</si>
  <si>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</si>
  <si>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</si>
  <si>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</si>
  <si>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</si>
  <si>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</si>
  <si>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</si>
  <si>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</si>
  <si>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</si>
  <si>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</si>
  <si>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</si>
  <si>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</si>
  <si>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</si>
  <si>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</si>
  <si>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</si>
  <si>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</si>
  <si>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</si>
  <si>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</si>
  <si>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</si>
  <si>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</si>
  <si>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</si>
  <si>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</si>
  <si>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</si>
  <si>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</si>
  <si>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</si>
  <si>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</si>
  <si>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</si>
  <si>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</si>
  <si>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</si>
  <si>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</si>
  <si>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</si>
  <si>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</si>
  <si>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</si>
  <si>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</si>
  <si>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</si>
  <si>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</si>
  <si>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</si>
  <si>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</si>
  <si>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</si>
  <si>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</si>
  <si>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</si>
  <si>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</si>
  <si>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</si>
  <si>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</si>
  <si>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</si>
  <si>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</si>
  <si>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</si>
  <si>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</si>
  <si>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</si>
  <si>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</si>
  <si>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</si>
  <si>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</si>
  <si>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</si>
  <si>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</si>
  <si>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</si>
  <si>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</si>
  <si>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</si>
  <si>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</si>
  <si>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</si>
  <si>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</si>
  <si>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</si>
  <si>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</si>
  <si>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</si>
  <si>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</si>
  <si>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</si>
  <si>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</si>
  <si>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</si>
  <si>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</si>
  <si>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</si>
  <si>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</si>
  <si>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</si>
  <si>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</si>
  <si>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</si>
  <si>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</si>
  <si>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</si>
  <si>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</si>
  <si>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</si>
  <si>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</si>
  <si>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</si>
  <si>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</si>
  <si>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</si>
  <si>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</si>
  <si>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</si>
  <si>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</si>
  <si>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</si>
  <si>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</si>
  <si>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</si>
  <si>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</si>
  <si>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</si>
  <si>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</si>
  <si>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</si>
  <si>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</si>
  <si>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</si>
  <si>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</si>
  <si>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</si>
  <si>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</si>
  <si>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</si>
  <si>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</si>
  <si>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</si>
  <si>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</si>
  <si>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</si>
  <si>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</si>
  <si>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</si>
  <si>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</si>
  <si>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</si>
  <si>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</si>
  <si>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</si>
  <si>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</si>
  <si>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</si>
  <si>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</si>
  <si>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</si>
  <si>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</si>
  <si>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</si>
  <si>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</si>
  <si>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</si>
  <si>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</si>
  <si>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</si>
  <si>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</si>
  <si>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</si>
  <si>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</si>
  <si>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</si>
  <si>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</si>
  <si>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</si>
  <si>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</si>
  <si>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</si>
  <si>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</si>
  <si>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</si>
  <si>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</si>
  <si>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</si>
  <si>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</si>
  <si>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</si>
  <si>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</si>
  <si>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</si>
  <si>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</si>
  <si>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</si>
  <si>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</si>
  <si>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</si>
  <si>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</si>
  <si>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</si>
  <si>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</si>
  <si>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</si>
  <si>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</si>
  <si>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</si>
  <si>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</si>
  <si>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</si>
  <si>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</si>
  <si>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</si>
  <si>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</si>
  <si>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</si>
  <si>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</si>
  <si>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</si>
  <si>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</si>
  <si>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</si>
  <si>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</si>
  <si>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</si>
  <si>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</si>
  <si>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</si>
  <si>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</si>
  <si>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</si>
  <si>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</si>
  <si>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</si>
  <si>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</si>
  <si>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</si>
  <si>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</si>
  <si>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</si>
  <si>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</si>
  <si>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</si>
  <si>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</si>
  <si>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</si>
  <si>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</si>
  <si>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</si>
  <si>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</si>
  <si>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</si>
  <si>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</si>
  <si>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</si>
  <si>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</si>
  <si>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</si>
  <si>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</si>
  <si>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</si>
  <si>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</si>
  <si>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</si>
  <si>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</si>
  <si>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</si>
  <si>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</si>
  <si>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</si>
  <si>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</si>
  <si>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</si>
  <si>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</si>
  <si>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</si>
  <si>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</si>
  <si>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</si>
  <si>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</si>
  <si>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</si>
  <si>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</si>
  <si>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</si>
  <si>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</si>
  <si>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</si>
  <si>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</si>
  <si>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</si>
  <si>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</si>
  <si>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</si>
  <si>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</si>
  <si>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</si>
  <si>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</si>
  <si>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</si>
  <si>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</si>
  <si>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</si>
  <si>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</si>
  <si>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</si>
  <si>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</si>
  <si>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</si>
  <si>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</si>
  <si>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</si>
  <si>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</si>
  <si>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</si>
  <si>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</si>
  <si>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</si>
  <si>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</si>
  <si>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</si>
  <si>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</si>
  <si>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</si>
  <si>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</si>
  <si>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</si>
  <si>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</si>
  <si>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</si>
  <si>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</si>
  <si>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</si>
  <si>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</si>
  <si>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</si>
  <si>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</si>
  <si>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</si>
  <si>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</si>
  <si>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</si>
  <si>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</si>
  <si>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</si>
  <si>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</si>
  <si>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</si>
  <si>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</si>
  <si>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</si>
  <si>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</si>
  <si>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</si>
  <si>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</si>
  <si>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</si>
  <si>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</si>
  <si>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</si>
  <si>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</si>
  <si>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</si>
  <si>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</si>
  <si>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</si>
  <si>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</si>
  <si>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</si>
  <si>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</si>
  <si>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</si>
  <si>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</si>
  <si>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</si>
  <si>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</si>
  <si>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</si>
  <si>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</si>
  <si>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</si>
  <si>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</si>
  <si>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</si>
  <si>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</si>
  <si>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</si>
  <si>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</si>
  <si>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</si>
  <si>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</si>
  <si>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</si>
  <si>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</si>
  <si>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</si>
  <si>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</si>
  <si>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</si>
  <si>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</si>
  <si>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</si>
  <si>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</si>
  <si>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</si>
  <si>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</si>
  <si>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</si>
  <si>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</si>
  <si>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</si>
  <si>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</si>
  <si>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</si>
  <si>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</si>
  <si>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</si>
  <si>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</si>
  <si>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</si>
  <si>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</si>
  <si>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</si>
  <si>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</si>
  <si>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</si>
  <si>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</si>
  <si>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</si>
  <si>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</si>
  <si>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</si>
  <si>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</si>
  <si>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</si>
  <si>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</si>
  <si>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</si>
  <si>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</si>
  <si>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</si>
  <si>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</si>
  <si>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</si>
  <si>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</si>
  <si>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</si>
  <si>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</si>
  <si>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</si>
  <si>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</si>
  <si>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</si>
  <si>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</si>
  <si>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</si>
  <si>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</si>
  <si>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</si>
  <si>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</si>
  <si>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</si>
  <si>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</si>
  <si>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</si>
  <si>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</si>
  <si>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</si>
  <si>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</si>
  <si>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</si>
  <si>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</si>
  <si>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</si>
  <si>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</si>
  <si>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</si>
  <si>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</si>
  <si>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</si>
  <si>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</si>
  <si>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</si>
  <si>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</si>
  <si>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</si>
  <si>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</si>
  <si>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</si>
  <si>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</si>
  <si>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</si>
  <si>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</si>
  <si>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</si>
  <si>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</si>
  <si>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</si>
  <si>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</si>
  <si>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</si>
  <si>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</si>
  <si>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</si>
  <si>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</si>
  <si>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</si>
  <si>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</si>
  <si>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</si>
  <si>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</si>
  <si>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</si>
  <si>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</si>
  <si>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</si>
  <si>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</si>
  <si>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</si>
  <si>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</si>
  <si>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</si>
  <si>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</si>
  <si>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</si>
  <si>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</si>
  <si>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</si>
  <si>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</si>
  <si>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</si>
  <si>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</si>
  <si>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</si>
  <si>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</si>
  <si>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</si>
  <si>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</si>
  <si>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</si>
  <si>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</si>
  <si>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</si>
  <si>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</si>
  <si>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</si>
  <si>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</si>
  <si>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</si>
  <si>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</si>
  <si>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</si>
  <si>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</si>
  <si>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</si>
  <si>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</si>
  <si>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</si>
  <si>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</si>
  <si>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</si>
  <si>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</si>
  <si>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</si>
  <si>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</si>
  <si>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</si>
  <si>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</si>
  <si>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</si>
  <si>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</si>
  <si>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</si>
  <si>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</si>
  <si>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</si>
  <si>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</si>
  <si>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</si>
  <si>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</si>
  <si>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</si>
  <si>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</si>
  <si>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</si>
  <si>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</si>
  <si>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</si>
  <si>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</si>
  <si>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</si>
  <si>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</si>
  <si>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</si>
  <si>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</si>
  <si>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</si>
  <si>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</si>
  <si>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</si>
  <si>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</si>
  <si>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</si>
  <si>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</si>
  <si>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</si>
  <si>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</si>
  <si>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</si>
  <si>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</si>
  <si>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</si>
  <si>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</si>
  <si>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</si>
  <si>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</si>
  <si>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</si>
  <si>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</si>
  <si>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</si>
  <si>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</si>
  <si>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</si>
  <si>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</si>
  <si>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</si>
  <si>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</si>
  <si>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</si>
  <si>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</si>
  <si>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</si>
  <si>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</si>
  <si>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</si>
  <si>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</si>
  <si>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</si>
  <si>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</si>
  <si>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</si>
  <si>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</si>
  <si>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</si>
  <si>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</si>
  <si>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</si>
  <si>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</si>
  <si>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</si>
  <si>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</si>
  <si>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</si>
  <si>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</si>
  <si>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</si>
  <si>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</si>
  <si>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</si>
  <si>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</si>
  <si>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</si>
  <si>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</si>
  <si>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</si>
  <si>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</si>
  <si>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</si>
  <si>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</si>
  <si>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</si>
  <si>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</si>
  <si>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</si>
  <si>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</si>
  <si>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</si>
  <si>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</si>
  <si>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</si>
  <si>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</si>
  <si>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</si>
  <si>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</si>
  <si>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</si>
  <si>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</si>
  <si>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</si>
  <si>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</si>
  <si>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</si>
  <si>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</si>
  <si>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</si>
  <si>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</si>
  <si>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</si>
  <si>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</si>
  <si>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</si>
  <si>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</si>
  <si>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</si>
  <si>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</si>
  <si>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</si>
  <si>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</si>
  <si>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</si>
  <si>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</si>
  <si>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</si>
  <si>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</si>
  <si>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</si>
  <si>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</si>
  <si>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</si>
  <si>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</si>
  <si>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</si>
  <si>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</si>
  <si>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</si>
  <si>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</si>
  <si>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</si>
  <si>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</si>
  <si>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</si>
  <si>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</si>
  <si>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</si>
  <si>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</si>
  <si>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</si>
  <si>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</si>
  <si>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</si>
  <si>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</si>
  <si>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</si>
  <si>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</si>
  <si>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</si>
  <si>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</si>
  <si>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</si>
  <si>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</si>
  <si>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</si>
  <si>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</si>
  <si>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</si>
  <si>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</si>
  <si>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</si>
  <si>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</si>
  <si>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</si>
  <si>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</si>
  <si>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</si>
  <si>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</si>
  <si>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</si>
  <si>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</si>
  <si>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</si>
  <si>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</si>
  <si>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</si>
  <si>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</si>
  <si>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</si>
  <si>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</si>
  <si>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</si>
  <si>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</si>
  <si>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</si>
  <si>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</si>
  <si>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</si>
  <si>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</si>
  <si>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</si>
  <si>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</si>
  <si>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</si>
  <si>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</si>
  <si>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</si>
  <si>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</si>
  <si>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</si>
  <si>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</si>
  <si>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</si>
  <si>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</si>
  <si>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</si>
  <si>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</si>
  <si>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</si>
  <si>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</si>
  <si>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</si>
  <si>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</si>
  <si>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</si>
  <si>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</si>
  <si>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</si>
  <si>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</si>
  <si>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</si>
  <si>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</si>
  <si>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</si>
  <si>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</si>
  <si>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</si>
  <si>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</si>
  <si>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</si>
  <si>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</si>
  <si>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</si>
  <si>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</si>
  <si>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</si>
  <si>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</si>
  <si>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</si>
  <si>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</si>
  <si>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</si>
  <si>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</si>
  <si>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</si>
  <si>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</si>
  <si>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</si>
  <si>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</si>
  <si>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</si>
  <si>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</si>
  <si>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</si>
  <si>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</si>
  <si>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</si>
  <si>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</si>
  <si>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</si>
  <si>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</si>
  <si>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</si>
  <si>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</si>
  <si>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</si>
  <si>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</si>
  <si>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</si>
  <si>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</si>
  <si>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</si>
  <si>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</si>
  <si>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</si>
  <si>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</si>
  <si>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</si>
  <si>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</si>
  <si>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</si>
  <si>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</si>
  <si>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</si>
  <si>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</si>
  <si>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</si>
  <si>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</si>
  <si>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</si>
  <si>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</si>
  <si>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</si>
  <si>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</si>
  <si>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</si>
  <si>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</si>
  <si>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</si>
  <si>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</si>
  <si>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</si>
  <si>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</si>
  <si>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</si>
  <si>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</si>
  <si>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</si>
  <si>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</si>
  <si>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</si>
  <si>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</si>
  <si>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</si>
  <si>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</si>
  <si>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</si>
  <si>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</si>
  <si>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</si>
  <si>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</si>
  <si>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</si>
  <si>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</si>
  <si>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</si>
  <si>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</si>
  <si>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</si>
  <si>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</si>
  <si>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</si>
  <si>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</si>
  <si>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</si>
  <si>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</si>
  <si>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</si>
  <si>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</si>
  <si>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</si>
  <si>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</si>
  <si>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</si>
  <si>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</si>
  <si>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</si>
  <si>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</si>
  <si>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</si>
  <si>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</si>
  <si>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</si>
  <si>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</si>
  <si>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</si>
  <si>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</si>
  <si>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</si>
  <si>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</si>
  <si>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</si>
  <si>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</si>
  <si>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</si>
  <si>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</si>
  <si>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</si>
  <si>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</si>
  <si>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</si>
  <si>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</si>
  <si>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</si>
  <si>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</si>
  <si>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</si>
  <si>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</si>
  <si>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</si>
  <si>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</si>
  <si>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</si>
  <si>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</si>
  <si>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</si>
  <si>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</si>
  <si>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</si>
  <si>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</si>
  <si>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</si>
  <si>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</si>
  <si>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</si>
  <si>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</si>
  <si>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</si>
  <si>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</si>
  <si>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</si>
  <si>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</si>
  <si>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</si>
  <si>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</si>
  <si>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</si>
  <si>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</si>
  <si>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</si>
  <si>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</si>
  <si>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</si>
  <si>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</si>
  <si>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</si>
  <si>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</si>
  <si>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</si>
  <si>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</si>
  <si>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</si>
  <si>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</si>
  <si>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</si>
  <si>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</si>
  <si>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</si>
  <si>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</si>
  <si>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</si>
  <si>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</si>
  <si>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</si>
  <si>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</si>
  <si>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</si>
  <si>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</si>
  <si>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</si>
  <si>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</si>
  <si>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</si>
  <si>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</si>
  <si>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</si>
  <si>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</si>
  <si>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</si>
  <si>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</si>
  <si>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</si>
  <si>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</si>
  <si>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</si>
  <si>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</si>
  <si>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</si>
  <si>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</si>
  <si>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</si>
  <si>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</si>
  <si>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</si>
  <si>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</si>
  <si>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</si>
  <si>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</si>
  <si>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</si>
  <si>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</si>
  <si>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</si>
  <si>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</si>
  <si>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</si>
  <si>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</si>
  <si>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</si>
  <si>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</si>
  <si>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</si>
  <si>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</si>
  <si>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</si>
  <si>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</si>
  <si>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</si>
  <si>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</si>
  <si>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</si>
  <si>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</si>
  <si>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</si>
  <si>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</si>
  <si>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</si>
  <si>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</si>
  <si>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</si>
  <si>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</si>
  <si>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</si>
  <si>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</si>
  <si>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</si>
  <si>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</si>
  <si>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</si>
  <si>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</si>
  <si>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</si>
  <si>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</si>
  <si>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</si>
  <si>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</si>
  <si>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</si>
  <si>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</si>
  <si>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</si>
  <si>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</si>
  <si>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</si>
  <si>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</si>
  <si>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</si>
  <si>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</si>
  <si>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</si>
  <si>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</si>
  <si>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</si>
  <si>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</si>
  <si>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</si>
  <si>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</si>
  <si>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</si>
  <si>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</si>
  <si>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</si>
  <si>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</si>
  <si>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</si>
  <si>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</si>
  <si>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</si>
  <si>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</si>
  <si>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</si>
  <si>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</si>
  <si>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</si>
  <si>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</si>
  <si>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</si>
  <si>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</si>
  <si>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</si>
  <si>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</si>
  <si>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</si>
  <si>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</si>
  <si>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</si>
  <si>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</si>
  <si>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</si>
  <si>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</si>
  <si>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</si>
  <si>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</si>
  <si>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</si>
  <si>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</si>
  <si>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</si>
  <si>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</si>
  <si>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</si>
  <si>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</si>
  <si>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</si>
  <si>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</si>
  <si>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</si>
  <si>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</si>
  <si>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</si>
  <si>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</si>
  <si>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</si>
  <si>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</si>
  <si>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</si>
  <si>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</si>
  <si>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</si>
  <si>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</si>
  <si>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</si>
  <si>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</si>
  <si>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</si>
  <si>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</si>
  <si>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</si>
  <si>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</si>
  <si>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</si>
  <si>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</si>
  <si>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</si>
  <si>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</si>
  <si>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</si>
  <si>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</si>
  <si>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</si>
  <si>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</si>
  <si>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</si>
  <si>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</si>
  <si>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</si>
  <si>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</si>
  <si>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</si>
  <si>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</si>
  <si>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</si>
  <si>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</si>
  <si>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</si>
  <si>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</si>
  <si>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</si>
  <si>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</si>
  <si>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</si>
  <si>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</si>
  <si>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</si>
  <si>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</si>
  <si>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</si>
  <si>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</si>
  <si>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</si>
  <si>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</si>
  <si>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</si>
  <si>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</si>
  <si>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</si>
  <si>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</si>
  <si>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</si>
  <si>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</si>
  <si>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</si>
  <si>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</si>
  <si>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</si>
  <si>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</si>
  <si>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</si>
  <si>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</si>
  <si>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</si>
  <si>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</si>
  <si>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</si>
  <si>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</si>
  <si>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</si>
  <si>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</si>
  <si>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</si>
  <si>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</si>
  <si>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</si>
  <si>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</si>
  <si>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</si>
  <si>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</si>
  <si>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</si>
  <si>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</si>
  <si>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</si>
  <si>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</si>
  <si>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</si>
  <si>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</si>
  <si>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</si>
  <si>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</si>
  <si>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</si>
  <si>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</si>
  <si>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</si>
  <si>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</si>
  <si>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</si>
  <si>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</si>
  <si>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</si>
  <si>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</si>
  <si>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</si>
  <si>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</si>
  <si>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</si>
  <si>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</si>
  <si>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</si>
  <si>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</si>
  <si>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</si>
  <si>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</si>
  <si>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</si>
  <si>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</si>
  <si>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</si>
  <si>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</si>
  <si>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</si>
  <si>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</si>
  <si>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</si>
  <si>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</si>
  <si>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</si>
  <si>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</si>
  <si>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</si>
  <si>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</si>
  <si>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</si>
  <si>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</si>
  <si>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</si>
  <si>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</si>
  <si>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</si>
  <si>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</si>
  <si>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</si>
  <si>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</si>
  <si>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</si>
  <si>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</si>
  <si>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</si>
  <si>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</si>
  <si>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</si>
  <si>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</si>
  <si>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</si>
  <si>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</si>
  <si>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</si>
  <si>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</si>
  <si>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</si>
  <si>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</si>
  <si>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</si>
  <si>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</si>
  <si>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</si>
  <si>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</si>
  <si>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</si>
  <si>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</si>
  <si>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</si>
  <si>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</si>
  <si>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</si>
  <si>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</si>
  <si>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</si>
  <si>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</si>
  <si>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</si>
  <si>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</si>
  <si>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</si>
  <si>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</si>
  <si>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</si>
  <si>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</si>
  <si>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</si>
  <si>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</si>
  <si>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</si>
  <si>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</si>
  <si>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</si>
  <si>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</si>
  <si>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</si>
  <si>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</si>
  <si>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</si>
  <si>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</si>
  <si>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</si>
  <si>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</si>
  <si>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</si>
  <si>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</si>
  <si>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</si>
  <si>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</si>
  <si>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</si>
  <si>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</si>
  <si>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</si>
  <si>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</si>
  <si>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</si>
  <si>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</si>
  <si>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</si>
  <si>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</si>
  <si>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</si>
  <si>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</si>
  <si>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</si>
  <si>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</si>
  <si>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</si>
  <si>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</si>
  <si>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</si>
  <si>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</si>
  <si>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</si>
  <si>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</si>
  <si>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</si>
  <si>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</si>
  <si>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</si>
  <si>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</si>
  <si>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</si>
  <si>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</si>
  <si>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</si>
  <si>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</si>
  <si>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</si>
  <si>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</si>
  <si>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</si>
  <si>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</si>
  <si>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</si>
  <si>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</si>
  <si>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</si>
  <si>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</si>
  <si>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</si>
  <si>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</si>
  <si>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</si>
  <si>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</si>
  <si>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</si>
  <si>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</si>
  <si>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</si>
  <si>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</si>
  <si>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</si>
  <si>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</si>
  <si>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</si>
  <si>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</si>
  <si>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</si>
  <si>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</si>
  <si>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</si>
  <si>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</si>
  <si>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</si>
  <si>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</si>
  <si>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</si>
  <si>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</si>
  <si>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</si>
  <si>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</si>
  <si>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</si>
  <si>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</si>
  <si>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</si>
  <si>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</si>
  <si>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</si>
  <si>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</si>
  <si>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</si>
  <si>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</si>
  <si>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</si>
  <si>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</si>
  <si>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</si>
  <si>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</si>
  <si>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</si>
  <si>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</si>
  <si>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</si>
  <si>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</si>
  <si>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</si>
  <si>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</si>
  <si>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</si>
  <si>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</si>
  <si>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</si>
  <si>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</si>
  <si>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</si>
  <si>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</si>
  <si>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</si>
  <si>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</si>
  <si>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</si>
  <si>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</si>
  <si>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</si>
  <si>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</si>
  <si>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</si>
  <si>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</si>
  <si>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</si>
  <si>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</si>
  <si>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</si>
  <si>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</si>
  <si>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</si>
  <si>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</si>
  <si>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</si>
  <si>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</si>
  <si>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</si>
  <si>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</si>
  <si>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</si>
  <si>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</si>
  <si>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</si>
  <si>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</si>
  <si>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</si>
  <si>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</si>
  <si>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</si>
  <si>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</si>
  <si>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</si>
  <si>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</si>
  <si>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</si>
  <si>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</si>
  <si>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</si>
  <si>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</si>
  <si>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</si>
  <si>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</si>
  <si>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</si>
  <si>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</si>
  <si>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</si>
  <si>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</si>
  <si>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</si>
  <si>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</si>
  <si>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</si>
  <si>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</si>
  <si>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</si>
  <si>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</si>
  <si>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</si>
  <si>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</si>
  <si>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</si>
  <si>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</si>
  <si>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</si>
  <si>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</si>
  <si>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</si>
  <si>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</si>
  <si>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</si>
  <si>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</si>
  <si>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</si>
  <si>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</si>
  <si>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</si>
  <si>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</si>
  <si>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</si>
  <si>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</si>
  <si>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</si>
  <si>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</si>
  <si>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</si>
  <si>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</si>
  <si>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</si>
  <si>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</si>
  <si>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</si>
  <si>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</si>
  <si>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</si>
  <si>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</si>
  <si>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</si>
  <si>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</si>
  <si>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</si>
  <si>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</si>
  <si>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</si>
  <si>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</si>
  <si>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</si>
  <si>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</si>
  <si>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</si>
  <si>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</si>
  <si>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</si>
  <si>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</si>
  <si>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</si>
  <si>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</si>
  <si>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</si>
  <si>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</si>
  <si>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</si>
  <si>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</si>
  <si>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</si>
  <si>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</si>
  <si>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</si>
  <si>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</si>
  <si>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</si>
  <si>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</si>
  <si>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</si>
  <si>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</si>
  <si>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</si>
  <si>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</si>
  <si>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</si>
  <si>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</si>
  <si>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</si>
  <si>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</si>
  <si>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</si>
  <si>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</si>
  <si>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</si>
  <si>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</si>
  <si>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</si>
  <si>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</si>
  <si>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</si>
  <si>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</si>
  <si>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</si>
  <si>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</si>
  <si>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</si>
  <si>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</si>
  <si>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</si>
  <si>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</si>
  <si>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</si>
  <si>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</si>
  <si>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</si>
  <si>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</si>
  <si>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</si>
  <si>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</si>
  <si>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</si>
  <si>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</si>
  <si>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</si>
  <si>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</si>
  <si>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</si>
  <si>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</si>
  <si>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</si>
  <si>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</si>
  <si>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</si>
  <si>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</si>
  <si>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</si>
  <si>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</si>
  <si>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</si>
  <si>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</si>
  <si>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</si>
  <si>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</si>
  <si>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</si>
  <si>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</si>
  <si>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</si>
  <si>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</si>
  <si>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</si>
  <si>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</si>
  <si>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</si>
  <si>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</si>
  <si>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</si>
  <si>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</si>
  <si>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</si>
  <si>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</si>
  <si>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</si>
  <si>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</si>
  <si>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</si>
  <si>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</si>
  <si>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</si>
  <si>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</si>
  <si>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</si>
  <si>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</si>
  <si>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</si>
  <si>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</si>
  <si>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</si>
  <si>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</si>
  <si>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</si>
  <si>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</si>
  <si>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</si>
  <si>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</si>
  <si>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</si>
  <si>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</si>
  <si>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</si>
  <si>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</si>
  <si>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</si>
  <si>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</si>
  <si>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</si>
  <si>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</si>
  <si>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</si>
  <si>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</si>
  <si>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</si>
  <si>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</si>
  <si>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</si>
  <si>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</si>
  <si>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</si>
  <si>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</si>
  <si>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</si>
  <si>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</si>
  <si>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</si>
  <si>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</si>
  <si>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</si>
  <si>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</si>
  <si>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</si>
  <si>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</si>
  <si>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</si>
  <si>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</si>
  <si>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</si>
  <si>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</si>
  <si>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</si>
  <si>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</si>
  <si>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</si>
  <si>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</si>
  <si>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</si>
  <si>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</si>
  <si>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</si>
  <si>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</si>
  <si>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</si>
  <si>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</si>
  <si>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</si>
  <si>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</si>
  <si>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</si>
  <si>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</si>
  <si>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</si>
  <si>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</si>
  <si>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</si>
  <si>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</si>
  <si>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</si>
  <si>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</si>
  <si>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</si>
  <si>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</si>
  <si>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</si>
  <si>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</si>
  <si>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</si>
  <si>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</si>
  <si>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</si>
  <si>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</si>
  <si>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</si>
  <si>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</si>
  <si>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</si>
  <si>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</si>
  <si>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</si>
  <si>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</si>
  <si>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</si>
  <si>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</si>
  <si>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</si>
  <si>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</si>
  <si>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</si>
  <si>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</si>
  <si>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</si>
  <si>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</si>
  <si>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</si>
  <si>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</si>
  <si>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</si>
  <si>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</si>
  <si>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</si>
  <si>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</si>
  <si>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</si>
  <si>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</si>
  <si>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</si>
  <si>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</si>
  <si>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</si>
  <si>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</si>
  <si>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</si>
  <si>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</si>
  <si>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</si>
  <si>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</si>
  <si>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</si>
  <si>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</si>
  <si>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</si>
  <si>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</si>
  <si>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</si>
  <si>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</si>
  <si>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</si>
  <si>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</si>
  <si>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</si>
  <si>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</si>
  <si>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</si>
  <si>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</si>
  <si>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</si>
  <si>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</si>
  <si>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</si>
  <si>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</si>
  <si>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</si>
  <si>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</si>
  <si>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</si>
  <si>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</si>
  <si>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</si>
  <si>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</si>
  <si>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</si>
  <si>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</si>
  <si>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</si>
  <si>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</si>
  <si>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</si>
  <si>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</si>
  <si>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</si>
  <si>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</si>
  <si>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</si>
  <si>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</si>
  <si>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</si>
  <si>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</si>
  <si>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</si>
  <si>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</si>
  <si>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</si>
  <si>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</si>
  <si>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</si>
  <si>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</si>
  <si>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</si>
  <si>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</si>
  <si>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</si>
  <si>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</si>
  <si>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</si>
  <si>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</si>
  <si>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</si>
  <si>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</si>
  <si>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</si>
  <si>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</si>
  <si>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</si>
  <si>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</si>
  <si>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</si>
  <si>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</si>
  <si>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</si>
  <si>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</si>
  <si>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</si>
  <si>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</si>
  <si>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</si>
  <si>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</si>
  <si>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</si>
  <si>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</si>
  <si>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</si>
  <si>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</si>
  <si>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</si>
  <si>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</si>
  <si>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</si>
  <si>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</si>
  <si>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</si>
  <si>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</si>
  <si>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</si>
  <si>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</si>
  <si>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</si>
  <si>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</si>
  <si>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</si>
  <si>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</si>
  <si>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</si>
  <si>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</si>
  <si>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</si>
  <si>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</si>
  <si>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</si>
  <si>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</si>
  <si>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</si>
  <si>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</si>
  <si>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</si>
  <si>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</si>
  <si>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</si>
  <si>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</si>
  <si>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</si>
  <si>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</si>
  <si>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</si>
  <si>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</si>
  <si>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</si>
  <si>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</si>
  <si>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</si>
  <si>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</si>
  <si>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</si>
  <si>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</si>
  <si>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</si>
  <si>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</si>
  <si>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</si>
  <si>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</si>
  <si>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</si>
  <si>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</si>
  <si>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</si>
  <si>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</si>
  <si>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</si>
  <si>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</si>
  <si>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</si>
  <si>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</si>
  <si>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</si>
  <si>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</si>
  <si>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</si>
  <si>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</si>
  <si>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</si>
  <si>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</si>
  <si>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</si>
  <si>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</si>
  <si>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</si>
  <si>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</si>
  <si>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</si>
  <si>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</si>
  <si>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</si>
  <si>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</si>
  <si>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</si>
  <si>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</si>
  <si>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</si>
  <si>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</si>
  <si>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</si>
  <si>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</si>
  <si>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</si>
  <si>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</si>
  <si>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</si>
  <si>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</si>
  <si>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</si>
  <si>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</si>
  <si>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</si>
  <si>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</si>
  <si>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</si>
  <si>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</si>
  <si>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</si>
  <si>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</si>
  <si>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</si>
  <si>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</si>
  <si>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</si>
  <si>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</si>
  <si>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</si>
  <si>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</si>
  <si>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</si>
  <si>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</si>
  <si>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</si>
  <si>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</si>
  <si>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</si>
  <si>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</si>
  <si>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</si>
  <si>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</si>
  <si>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</si>
  <si>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</si>
  <si>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</si>
  <si>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</si>
  <si>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</si>
  <si>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</si>
  <si>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</si>
  <si>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</si>
  <si>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</si>
  <si>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</si>
  <si>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</si>
  <si>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</si>
  <si>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</si>
  <si>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</si>
  <si>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</si>
  <si>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</si>
  <si>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</si>
  <si>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</si>
  <si>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</si>
  <si>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</si>
  <si>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</si>
  <si>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</si>
  <si>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</si>
  <si>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</si>
  <si>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</si>
  <si>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</si>
  <si>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</si>
  <si>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</si>
  <si>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</si>
  <si>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</si>
  <si>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</si>
  <si>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</si>
  <si>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</si>
  <si>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</si>
  <si>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</si>
  <si>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</si>
  <si>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</si>
  <si>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</si>
  <si>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</si>
  <si>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</si>
  <si>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</si>
  <si>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</si>
  <si>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</si>
  <si>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</si>
  <si>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</si>
  <si>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</si>
  <si>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</si>
  <si>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</si>
  <si>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</si>
  <si>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</si>
  <si>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</si>
  <si>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</si>
  <si>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</si>
  <si>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</si>
  <si>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</si>
  <si>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</si>
  <si>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</si>
  <si>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</si>
  <si>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</si>
  <si>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</si>
  <si>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</si>
  <si>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</si>
  <si>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</si>
  <si>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</si>
  <si>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</si>
  <si>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</si>
  <si>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</si>
  <si>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</si>
  <si>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</si>
  <si>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</si>
  <si>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</si>
  <si>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</si>
  <si>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</si>
  <si>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</si>
  <si>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</si>
  <si>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</si>
  <si>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</si>
  <si>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</si>
  <si>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</si>
  <si>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</si>
  <si>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</si>
  <si>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</si>
  <si>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</si>
  <si>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</si>
  <si>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</si>
  <si>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</si>
  <si>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</si>
  <si>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</si>
  <si>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</si>
  <si>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</si>
  <si>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</si>
  <si>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</si>
  <si>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</si>
  <si>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</si>
  <si>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</si>
  <si>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</si>
  <si>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</si>
  <si>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</si>
  <si>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</si>
  <si>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</si>
  <si>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</si>
  <si>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</si>
  <si>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</si>
  <si>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</si>
  <si>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</si>
  <si>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</si>
  <si>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</si>
  <si>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</si>
  <si>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</si>
  <si>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</si>
  <si>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</si>
  <si>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</si>
  <si>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</si>
  <si>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</si>
  <si>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</si>
  <si>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</si>
  <si>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</si>
  <si>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</si>
  <si>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</si>
  <si>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</si>
  <si>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</si>
  <si>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</si>
  <si>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</si>
  <si>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</si>
  <si>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</si>
  <si>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</si>
  <si>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</si>
  <si>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</si>
  <si>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</si>
  <si>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</si>
  <si>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</si>
  <si>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</si>
  <si>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</si>
  <si>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</si>
  <si>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</si>
  <si>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</si>
  <si>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</si>
  <si>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</si>
  <si>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</si>
  <si>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</si>
  <si>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</si>
  <si>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</si>
  <si>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</si>
  <si>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</si>
  <si>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</si>
  <si>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</si>
  <si>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</si>
  <si>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</si>
  <si>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</si>
  <si>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</si>
  <si>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</si>
  <si>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</si>
  <si>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</si>
  <si>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</si>
  <si>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</si>
  <si>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</si>
  <si>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</si>
  <si>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</si>
  <si>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</si>
  <si>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</si>
  <si>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</si>
  <si>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</si>
  <si>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</si>
  <si>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</si>
  <si>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</si>
  <si>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</si>
  <si>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</si>
  <si>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</si>
  <si>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</si>
  <si>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</si>
  <si>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</si>
  <si>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</si>
  <si>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</si>
  <si>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</si>
  <si>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</si>
  <si>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</si>
  <si>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</si>
  <si>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</si>
  <si>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</si>
  <si>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</si>
  <si>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</si>
  <si>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</si>
  <si>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</si>
  <si>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</si>
  <si>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</si>
  <si>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</si>
  <si>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</si>
  <si>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</si>
  <si>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</si>
  <si>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</si>
  <si>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</si>
  <si>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</si>
  <si>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</si>
  <si>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</si>
  <si>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</si>
  <si>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</si>
  <si>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</si>
  <si>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</si>
  <si>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</si>
  <si>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</si>
  <si>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</si>
  <si>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</si>
  <si>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</si>
  <si>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</si>
  <si>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</si>
  <si>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</si>
  <si>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</si>
  <si>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</si>
  <si>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</si>
  <si>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</si>
  <si>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</si>
  <si>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</si>
  <si>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</si>
  <si>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</si>
  <si>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</si>
  <si>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</si>
  <si>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</si>
  <si>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</si>
  <si>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</si>
  <si>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</si>
  <si>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</si>
  <si>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</si>
  <si>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</si>
  <si>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</si>
  <si>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</si>
  <si>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</si>
  <si>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</si>
  <si>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</si>
  <si>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</si>
  <si>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</si>
  <si>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</si>
  <si>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</si>
  <si>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</si>
  <si>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</si>
  <si>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</si>
  <si>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</si>
  <si>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</si>
  <si>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</si>
  <si>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</si>
  <si>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</si>
  <si>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</si>
  <si>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</si>
  <si>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</si>
  <si>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</si>
  <si>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</si>
  <si>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</si>
  <si>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</si>
  <si>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</si>
  <si>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</si>
  <si>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</si>
  <si>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</si>
  <si>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</si>
  <si>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</si>
  <si>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</si>
  <si>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</si>
  <si>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</si>
  <si>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</si>
  <si>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</si>
  <si>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</si>
  <si>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</si>
  <si>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</si>
  <si>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</si>
  <si>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</si>
  <si>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</si>
  <si>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</si>
  <si>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</si>
  <si>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</si>
  <si>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</si>
  <si>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</si>
  <si>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</si>
  <si>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</si>
  <si>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</si>
  <si>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</si>
  <si>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</si>
  <si>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</si>
  <si>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</si>
  <si>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</si>
  <si>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</si>
  <si>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</si>
  <si>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</si>
  <si>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</si>
  <si>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</si>
  <si>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</si>
  <si>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</si>
  <si>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</si>
  <si>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</si>
  <si>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</si>
  <si>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</si>
  <si>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</si>
  <si>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</si>
  <si>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</si>
  <si>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</si>
  <si>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</si>
  <si>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</si>
  <si>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</si>
  <si>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</si>
  <si>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</si>
  <si>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</si>
  <si>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</si>
  <si>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</si>
  <si>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</si>
  <si>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</si>
  <si>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</si>
  <si>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</si>
  <si>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</si>
  <si>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</si>
  <si>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</si>
  <si>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</si>
  <si>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</si>
  <si>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</si>
  <si>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</si>
  <si>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</si>
  <si>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</si>
  <si>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</si>
  <si>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</si>
  <si>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</si>
  <si>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</si>
  <si>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</si>
  <si>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</si>
  <si>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</si>
  <si>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</si>
  <si>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</si>
  <si>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</si>
  <si>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</si>
  <si>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</si>
  <si>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</si>
  <si>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</si>
  <si>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</si>
  <si>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</si>
  <si>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</si>
  <si>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</si>
  <si>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</si>
  <si>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</si>
  <si>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</si>
  <si>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</si>
  <si>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</si>
  <si>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</si>
  <si>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</si>
  <si>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</si>
  <si>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</si>
  <si>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</si>
  <si>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</si>
  <si>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</si>
  <si>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</si>
  <si>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</si>
  <si>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</si>
  <si>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</si>
  <si>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</si>
  <si>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</si>
  <si>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</si>
  <si>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</si>
  <si>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</si>
  <si>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</si>
  <si>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</si>
  <si>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</si>
  <si>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</si>
  <si>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</si>
  <si>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</si>
  <si>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</si>
  <si>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</si>
  <si>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</si>
  <si>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</si>
  <si>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</si>
  <si>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</si>
  <si>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</si>
  <si>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</si>
  <si>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</si>
  <si>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</si>
  <si>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</si>
  <si>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</si>
  <si>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</si>
  <si>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</si>
  <si>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</si>
  <si>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</si>
  <si>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</si>
  <si>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</si>
  <si>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</si>
  <si>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</si>
  <si>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</si>
  <si>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</si>
  <si>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</si>
  <si>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</si>
  <si>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</si>
  <si>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</si>
  <si>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</si>
  <si>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</si>
  <si>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</si>
  <si>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</si>
  <si>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</si>
  <si>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</si>
  <si>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</si>
  <si>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</si>
  <si>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</si>
  <si>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</si>
  <si>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</si>
  <si>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</si>
  <si>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</si>
  <si>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</si>
  <si>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</si>
  <si>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</si>
  <si>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</si>
  <si>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</si>
  <si>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</si>
  <si>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</si>
  <si>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</si>
  <si>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</si>
  <si>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</si>
  <si>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</si>
  <si>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</si>
  <si>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</si>
  <si>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</si>
  <si>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</si>
  <si>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</si>
  <si>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</si>
  <si>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</si>
  <si>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</si>
  <si>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</si>
  <si>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</si>
  <si>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</si>
  <si>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</si>
  <si>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</si>
  <si>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</si>
  <si>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</si>
  <si>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</si>
  <si>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</si>
  <si>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</si>
  <si>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</si>
  <si>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</si>
  <si>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</si>
  <si>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</si>
  <si>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</si>
  <si>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</si>
  <si>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</si>
  <si>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</si>
  <si>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</si>
  <si>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</si>
  <si>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</si>
  <si>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</si>
  <si>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</si>
  <si>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</si>
  <si>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</si>
  <si>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</si>
  <si>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</si>
  <si>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</si>
  <si>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</si>
  <si>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</si>
  <si>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</si>
  <si>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</si>
  <si>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</si>
  <si>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</si>
  <si>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</si>
  <si>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</si>
  <si>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</si>
  <si>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</si>
  <si>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</si>
  <si>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</si>
  <si>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</si>
  <si>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</si>
  <si>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</si>
  <si>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</si>
  <si>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</si>
  <si>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</si>
  <si>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</si>
  <si>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</si>
  <si>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</si>
  <si>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</si>
  <si>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</si>
  <si>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</si>
  <si>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</si>
  <si>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</si>
  <si>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</si>
  <si>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</si>
  <si>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</si>
  <si>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</si>
  <si>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</si>
  <si>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</si>
  <si>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</si>
  <si>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</si>
  <si>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</si>
  <si>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</si>
  <si>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</si>
  <si>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</si>
  <si>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</si>
  <si>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</si>
  <si>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</si>
  <si>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</si>
  <si>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</si>
  <si>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</si>
  <si>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</si>
  <si>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</si>
  <si>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</si>
  <si>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</si>
  <si>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</si>
  <si>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</si>
  <si>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</si>
  <si>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</si>
  <si>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</si>
  <si>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</si>
  <si>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</si>
  <si>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</si>
  <si>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</si>
  <si>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</si>
  <si>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</si>
  <si>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</si>
  <si>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</si>
  <si>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</si>
  <si>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</si>
  <si>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</si>
  <si>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</si>
  <si>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</si>
  <si>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</si>
  <si>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</si>
  <si>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</si>
  <si>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</si>
  <si>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</si>
  <si>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</si>
  <si>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</si>
  <si>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</si>
  <si>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</si>
  <si>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</si>
  <si>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</si>
  <si>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</si>
  <si>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</si>
  <si>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</si>
  <si>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</si>
  <si>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</si>
  <si>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</si>
  <si>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</si>
  <si>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</si>
  <si>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</si>
  <si>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</si>
  <si>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</si>
  <si>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</si>
  <si>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</si>
  <si>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</si>
  <si>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</si>
  <si>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</si>
  <si>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</si>
  <si>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</si>
  <si>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</si>
  <si>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</si>
  <si>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</si>
  <si>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</si>
  <si>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</si>
  <si>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</si>
  <si>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</si>
  <si>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</si>
  <si>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</si>
  <si>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</si>
  <si>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</si>
  <si>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</si>
  <si>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</si>
  <si>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</si>
  <si>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</si>
  <si>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</si>
  <si>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</si>
  <si>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</si>
  <si>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</si>
  <si>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</si>
  <si>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</si>
  <si>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</si>
  <si>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</si>
  <si>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</si>
  <si>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</si>
  <si>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</si>
  <si>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</si>
  <si>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</si>
  <si>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</si>
  <si>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</si>
  <si>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</si>
  <si>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</si>
  <si>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</si>
  <si>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</si>
  <si>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</si>
  <si>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</si>
  <si>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</si>
  <si>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</si>
  <si>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</si>
  <si>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</si>
  <si>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</si>
  <si>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</si>
  <si>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</si>
  <si>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</si>
  <si>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</si>
  <si>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</si>
  <si>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</si>
  <si>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</si>
  <si>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</si>
  <si>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</si>
  <si>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</si>
  <si>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</si>
  <si>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</si>
  <si>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</si>
  <si>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</si>
  <si>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</si>
  <si>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</si>
  <si>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</si>
  <si>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</si>
  <si>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</si>
  <si>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</si>
  <si>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</si>
  <si>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</si>
  <si>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</si>
  <si>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</si>
  <si>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</si>
  <si>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</si>
  <si>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</si>
  <si>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</si>
  <si>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</si>
  <si>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</si>
  <si>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</si>
  <si>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</si>
  <si>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</si>
  <si>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</si>
  <si>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</si>
  <si>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</si>
  <si>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</si>
  <si>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</si>
  <si>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</si>
  <si>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</si>
  <si>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</si>
  <si>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</si>
  <si>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</si>
  <si>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</si>
  <si>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</si>
  <si>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</si>
  <si>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</si>
  <si>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</si>
  <si>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</si>
  <si>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</si>
  <si>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</si>
  <si>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</si>
  <si>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</si>
  <si>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</si>
  <si>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</si>
  <si>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</si>
  <si>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</si>
  <si>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</si>
  <si>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</si>
  <si>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</si>
  <si>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</si>
  <si>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</si>
  <si>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</si>
  <si>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</si>
  <si>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</si>
  <si>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</si>
  <si>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</si>
  <si>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</si>
  <si>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</si>
  <si>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</si>
  <si>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</si>
  <si>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</si>
  <si>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</si>
  <si>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</si>
  <si>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</si>
  <si>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</si>
  <si>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</si>
  <si>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</si>
  <si>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</si>
  <si>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</si>
  <si>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</si>
  <si>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</si>
  <si>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</si>
  <si>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</si>
  <si>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</si>
  <si>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</si>
  <si>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</si>
  <si>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</si>
  <si>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</si>
  <si>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</si>
  <si>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</si>
  <si>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</si>
  <si>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</si>
  <si>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</si>
  <si>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</si>
  <si>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</si>
  <si>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</si>
  <si>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</si>
  <si>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</si>
  <si>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</si>
  <si>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</si>
  <si>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</si>
  <si>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</si>
  <si>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</si>
  <si>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</si>
  <si>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</si>
  <si>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</si>
  <si>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</si>
  <si>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</si>
  <si>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</si>
  <si>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</si>
  <si>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</si>
  <si>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</si>
  <si>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</si>
  <si>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</si>
  <si>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</si>
  <si>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</si>
  <si>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</si>
  <si>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</si>
  <si>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</si>
  <si>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</si>
  <si>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</si>
  <si>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</si>
  <si>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</si>
  <si>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</si>
  <si>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</si>
  <si>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</si>
  <si>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</si>
  <si>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</si>
  <si>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</si>
  <si>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</si>
  <si>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</si>
  <si>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</si>
  <si>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</si>
  <si>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</si>
  <si>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</si>
  <si>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</si>
  <si>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</si>
  <si>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</si>
  <si>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</si>
  <si>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</si>
  <si>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</si>
  <si>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</si>
  <si>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</si>
  <si>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</si>
  <si>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</si>
  <si>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</si>
  <si>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</si>
  <si>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</si>
  <si>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</si>
  <si>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</si>
  <si>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</si>
  <si>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</si>
  <si>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</si>
  <si>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</si>
  <si>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</si>
  <si>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</si>
  <si>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</si>
  <si>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</si>
  <si>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</si>
  <si>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</si>
  <si>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</si>
  <si>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</si>
  <si>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</si>
  <si>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</si>
  <si>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</si>
  <si>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</si>
  <si>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</si>
  <si>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</si>
  <si>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</si>
  <si>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</si>
  <si>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</si>
  <si>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</si>
  <si>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</si>
  <si>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</si>
  <si>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</si>
  <si>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</si>
  <si>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</si>
  <si>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</si>
  <si>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</si>
  <si>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</si>
  <si>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</si>
  <si>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</si>
  <si>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</si>
  <si>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</si>
  <si>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</si>
  <si>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</si>
  <si>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</si>
  <si>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</si>
  <si>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</si>
  <si>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</si>
  <si>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</si>
  <si>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</si>
  <si>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</si>
  <si>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</si>
  <si>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</si>
  <si>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</si>
  <si>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</si>
  <si>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</si>
  <si>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</si>
  <si>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</si>
  <si>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</si>
  <si>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</si>
  <si>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</si>
  <si>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</si>
  <si>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</si>
  <si>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</si>
  <si>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</si>
  <si>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</si>
  <si>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</si>
  <si>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</si>
  <si>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</si>
  <si>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</si>
  <si>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</si>
  <si>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</si>
  <si>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</si>
  <si>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</si>
  <si>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</si>
  <si>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</si>
  <si>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</si>
  <si>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</si>
  <si>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</si>
  <si>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</si>
  <si>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</si>
  <si>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</si>
  <si>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</si>
  <si>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</si>
  <si>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</si>
  <si>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</si>
  <si>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</si>
  <si>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</si>
  <si>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</si>
  <si>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</si>
  <si>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</si>
  <si>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</si>
  <si>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</si>
  <si>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</si>
  <si>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</si>
  <si>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</si>
  <si>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</si>
  <si>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</si>
  <si>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</si>
  <si>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</si>
  <si>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</si>
  <si>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</si>
  <si>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</si>
  <si>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</si>
  <si>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</si>
  <si>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</si>
  <si>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</si>
  <si>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</si>
  <si>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</si>
  <si>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</si>
  <si>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</si>
  <si>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</si>
  <si>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</si>
  <si>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</si>
  <si>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</si>
  <si>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</si>
  <si>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</si>
  <si>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</si>
  <si>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</si>
  <si>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</si>
  <si>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</si>
  <si>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</si>
  <si>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</si>
  <si>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</si>
  <si>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</si>
  <si>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</si>
  <si>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</si>
  <si>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</si>
  <si>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</si>
  <si>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</si>
  <si>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</si>
  <si>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</si>
  <si>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</si>
  <si>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</si>
  <si>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</si>
  <si>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</si>
  <si>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</si>
  <si>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</si>
  <si>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</si>
  <si>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</si>
  <si>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</si>
  <si>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</si>
  <si>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</si>
  <si>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</si>
  <si>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</si>
  <si>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</si>
  <si>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</si>
  <si>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</si>
  <si>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</si>
  <si>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</si>
  <si>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</si>
  <si>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</si>
  <si>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</si>
  <si>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</si>
  <si>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</si>
  <si>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</si>
  <si>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</si>
  <si>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</si>
  <si>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</si>
  <si>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</si>
  <si>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</si>
  <si>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</si>
  <si>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</si>
  <si>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</si>
  <si>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</si>
  <si>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</si>
  <si>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</si>
  <si>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</si>
  <si>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</si>
  <si>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</si>
  <si>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</si>
  <si>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</si>
  <si>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</si>
  <si>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</si>
  <si>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</si>
  <si>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</si>
  <si>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</si>
  <si>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</si>
  <si>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</si>
  <si>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</si>
  <si>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</si>
  <si>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</si>
  <si>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</si>
  <si>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</si>
  <si>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</si>
  <si>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</si>
  <si>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</si>
  <si>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</si>
  <si>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</si>
  <si>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</si>
  <si>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</si>
  <si>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</si>
  <si>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</si>
  <si>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</si>
  <si>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</si>
  <si>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</si>
  <si>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</si>
  <si>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</si>
  <si>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</si>
  <si>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</si>
  <si>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</si>
  <si>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</si>
  <si>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</si>
  <si>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</si>
  <si>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</si>
  <si>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</si>
  <si>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</si>
  <si>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</si>
  <si>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</si>
  <si>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</si>
  <si>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</si>
  <si>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</si>
  <si>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</si>
  <si>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</si>
  <si>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</si>
  <si>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</si>
  <si>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</si>
  <si>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</si>
  <si>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</si>
  <si>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</si>
  <si>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</si>
  <si>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</si>
  <si>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</si>
  <si>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</si>
  <si>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</si>
  <si>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</si>
  <si>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</si>
  <si>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</si>
  <si>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</si>
  <si>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</si>
  <si>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</si>
  <si>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</si>
  <si>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</si>
  <si>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</si>
  <si>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</si>
  <si>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</si>
  <si>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</si>
  <si>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</si>
  <si>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</si>
  <si>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</si>
  <si>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</si>
  <si>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</si>
  <si>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</si>
  <si>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</si>
  <si>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</si>
  <si>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</si>
  <si>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</si>
  <si>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</si>
  <si>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</si>
  <si>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</si>
  <si>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</si>
  <si>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</si>
  <si>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</si>
  <si>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</si>
  <si>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</si>
  <si>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</si>
  <si>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</si>
  <si>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</si>
  <si>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</si>
  <si>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</si>
  <si>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</si>
  <si>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</si>
  <si>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</si>
  <si>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</si>
  <si>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</si>
  <si>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</si>
  <si>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</si>
  <si>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</si>
  <si>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</si>
  <si>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</si>
  <si>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</si>
  <si>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</si>
  <si>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</si>
  <si>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</si>
  <si>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</si>
  <si>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</si>
  <si>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</si>
  <si>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</si>
  <si>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</si>
  <si>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</si>
  <si>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</si>
  <si>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</si>
  <si>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</si>
  <si>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</si>
  <si>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</si>
  <si>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</si>
  <si>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</si>
  <si>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</si>
  <si>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</si>
  <si>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</si>
  <si>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</si>
  <si>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</si>
  <si>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</si>
  <si>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</si>
  <si>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</si>
  <si>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</si>
  <si>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</si>
  <si>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</si>
  <si>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</si>
  <si>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</si>
  <si>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</si>
  <si>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</si>
  <si>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</si>
  <si>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</si>
  <si>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</si>
  <si>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</si>
  <si>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</si>
  <si>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</si>
  <si>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</si>
  <si>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</si>
  <si>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</si>
  <si>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</si>
  <si>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</si>
  <si>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</si>
  <si>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</si>
  <si>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</si>
  <si>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</si>
  <si>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</si>
  <si>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</si>
  <si>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</si>
  <si>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</si>
  <si>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</si>
  <si>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</si>
  <si>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</si>
  <si>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</si>
  <si>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</si>
  <si>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</si>
  <si>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</si>
  <si>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</si>
  <si>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</si>
  <si>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</si>
  <si>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</si>
  <si>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</si>
  <si>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</si>
  <si>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</si>
  <si>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</si>
  <si>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</si>
  <si>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</si>
  <si>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</si>
  <si>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</si>
  <si>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</si>
  <si>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</si>
  <si>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</si>
  <si>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</si>
  <si>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</si>
  <si>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</si>
  <si>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</si>
  <si>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</si>
  <si>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</si>
  <si>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</si>
  <si>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</si>
  <si>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</si>
  <si>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</si>
  <si>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</si>
  <si>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</si>
  <si>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</si>
  <si>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</si>
  <si>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</si>
  <si>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</si>
  <si>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</si>
  <si>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</si>
  <si>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</si>
  <si>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</si>
  <si>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</si>
  <si>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</si>
  <si>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</si>
  <si>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</si>
  <si>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</si>
  <si>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</si>
  <si>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</si>
  <si>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</si>
  <si>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</si>
  <si>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</si>
  <si>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</si>
  <si>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</si>
  <si>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</si>
  <si>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</si>
  <si>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</si>
  <si>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</si>
  <si>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</si>
  <si>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</si>
  <si>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</si>
  <si>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</si>
  <si>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</si>
  <si>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</si>
  <si>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</si>
  <si>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</si>
  <si>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</si>
  <si>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</si>
  <si>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</si>
  <si>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</si>
  <si>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</si>
  <si>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</si>
  <si>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</si>
  <si>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</si>
  <si>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</si>
  <si>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</si>
  <si>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</si>
  <si>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</si>
  <si>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</si>
  <si>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</si>
  <si>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</si>
  <si>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</si>
  <si>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</si>
  <si>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</si>
  <si>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</si>
  <si>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</si>
  <si>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</si>
  <si>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</si>
  <si>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</si>
  <si>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</si>
  <si>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</si>
  <si>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</si>
  <si>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</si>
  <si>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</si>
  <si>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</si>
  <si>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</si>
  <si>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</si>
  <si>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</si>
  <si>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</si>
  <si>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</si>
  <si>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</si>
  <si>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</si>
  <si>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</si>
  <si>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</si>
  <si>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</si>
  <si>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</si>
  <si>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</si>
  <si>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</si>
  <si>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</si>
  <si>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</si>
  <si>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</si>
  <si>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</si>
  <si>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</si>
  <si>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</si>
  <si>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</si>
  <si>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</si>
  <si>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</si>
  <si>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</si>
  <si>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</si>
  <si>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</si>
  <si>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</si>
  <si>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</si>
  <si>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</si>
  <si>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</si>
  <si>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</si>
  <si>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</si>
  <si>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</si>
  <si>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</si>
  <si>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</si>
  <si>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</si>
  <si>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</si>
  <si>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</si>
  <si>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</si>
  <si>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</si>
  <si>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</si>
  <si>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</si>
  <si>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</si>
  <si>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</si>
  <si>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</si>
  <si>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</si>
  <si>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</si>
  <si>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</si>
  <si>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</si>
  <si>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</si>
  <si>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</si>
  <si>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</si>
  <si>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</si>
  <si>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</si>
  <si>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</si>
  <si>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</si>
  <si>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</si>
  <si>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</si>
  <si>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</si>
  <si>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</si>
  <si>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</si>
  <si>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</si>
  <si>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</si>
  <si>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</si>
  <si>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</si>
  <si>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</si>
  <si>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</si>
  <si>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</si>
  <si>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</si>
  <si>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</si>
  <si>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</si>
  <si>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</si>
  <si>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</si>
  <si>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</si>
  <si>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</si>
  <si>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</si>
  <si>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</si>
  <si>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</si>
  <si>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</si>
  <si>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</si>
  <si>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</si>
  <si>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</si>
  <si>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</si>
  <si>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</si>
  <si>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</si>
  <si>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</si>
  <si>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</si>
  <si>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</si>
  <si>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</si>
  <si>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</si>
  <si>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</si>
  <si>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</si>
  <si>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</si>
  <si>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</si>
  <si>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</si>
  <si>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</si>
  <si>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</si>
  <si>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</si>
  <si>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</si>
  <si>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</si>
  <si>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</si>
  <si>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</si>
  <si>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</si>
  <si>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</si>
  <si>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</si>
  <si>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</si>
  <si>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</si>
  <si>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</si>
  <si>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</si>
  <si>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</si>
  <si>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</si>
  <si>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</si>
  <si>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</si>
  <si>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</si>
  <si>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</si>
  <si>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</si>
  <si>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</si>
  <si>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</si>
  <si>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</si>
  <si>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</si>
  <si>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</si>
  <si>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</si>
  <si>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</si>
  <si>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</si>
  <si>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</si>
  <si>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</si>
  <si>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</si>
  <si>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</si>
  <si>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</si>
  <si>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</si>
  <si>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</si>
  <si>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</si>
  <si>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</si>
  <si>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</si>
  <si>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</si>
  <si>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</si>
  <si>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</si>
  <si>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</si>
  <si>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</si>
  <si>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</si>
  <si>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</si>
  <si>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</si>
  <si>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</si>
  <si>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</si>
  <si>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</si>
  <si>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</si>
  <si>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</si>
  <si>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</si>
  <si>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</si>
  <si>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</si>
  <si>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</si>
  <si>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</si>
  <si>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</si>
  <si>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</si>
  <si>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</si>
  <si>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</si>
  <si>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</si>
  <si>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</si>
  <si>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</si>
  <si>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</si>
  <si>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</si>
  <si>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</si>
  <si>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</si>
  <si>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</si>
  <si>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</si>
  <si>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</si>
  <si>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</si>
  <si>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</si>
  <si>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</si>
  <si>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</si>
  <si>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</si>
  <si>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</si>
  <si>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</si>
  <si>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</si>
  <si>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</si>
  <si>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</si>
  <si>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</si>
  <si>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</si>
  <si>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</si>
  <si>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</si>
  <si>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</si>
  <si>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</si>
  <si>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</si>
  <si>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</si>
  <si>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</si>
  <si>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</si>
  <si>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</si>
  <si>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</si>
  <si>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</si>
  <si>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</si>
  <si>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</si>
  <si>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</si>
  <si>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</si>
  <si>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</si>
  <si>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</si>
  <si>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</si>
  <si>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</si>
  <si>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</si>
  <si>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</si>
  <si>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</si>
  <si>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</si>
  <si>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</si>
  <si>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</si>
  <si>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</si>
  <si>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</si>
  <si>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</si>
  <si>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</si>
  <si>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</si>
  <si>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</si>
  <si>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</si>
  <si>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</si>
  <si>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</si>
  <si>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</si>
  <si>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</si>
  <si>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</si>
  <si>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</si>
  <si>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</si>
  <si>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</si>
  <si>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</si>
  <si>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</si>
  <si>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</si>
  <si>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</si>
  <si>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</si>
  <si>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</si>
  <si>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</si>
  <si>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</si>
  <si>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</si>
  <si>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</si>
  <si>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</si>
  <si>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</si>
  <si>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</si>
  <si>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</si>
  <si>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</si>
  <si>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</si>
  <si>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</si>
  <si>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</si>
  <si>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</si>
  <si>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</si>
  <si>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</si>
  <si>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</si>
  <si>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</si>
  <si>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</si>
  <si>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</si>
  <si>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</si>
  <si>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</si>
  <si>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</si>
  <si>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</si>
  <si>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</si>
  <si>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</si>
  <si>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</si>
  <si>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</si>
  <si>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</si>
  <si>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</si>
  <si>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</si>
  <si>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</si>
  <si>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</si>
  <si>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</si>
  <si>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</si>
  <si>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</si>
  <si>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</si>
  <si>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</si>
  <si>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</si>
  <si>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</si>
  <si>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</si>
  <si>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</si>
  <si>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</si>
  <si>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</si>
  <si>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</si>
  <si>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</si>
  <si>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</si>
  <si>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</si>
  <si>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</si>
  <si>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</si>
  <si>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</si>
  <si>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</si>
  <si>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</si>
  <si>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</si>
  <si>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</si>
  <si>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</si>
  <si>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</si>
  <si>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</si>
  <si>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</si>
  <si>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</si>
  <si>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</si>
  <si>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</si>
  <si>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</si>
  <si>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</si>
  <si>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</si>
  <si>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</si>
  <si>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</si>
  <si>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</si>
  <si>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</si>
  <si>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</si>
  <si>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</si>
  <si>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</si>
  <si>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</si>
  <si>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</si>
  <si>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</si>
  <si>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</si>
  <si>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</si>
  <si>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</si>
  <si>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</si>
  <si>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</si>
  <si>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</si>
  <si>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</si>
  <si>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</si>
  <si>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</si>
  <si>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</si>
  <si>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</si>
  <si>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</si>
  <si>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</si>
  <si>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</si>
  <si>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</si>
  <si>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</si>
  <si>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</si>
  <si>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</si>
  <si>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</si>
  <si>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</si>
  <si>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</si>
  <si>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</si>
  <si>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</si>
  <si>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</si>
  <si>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</si>
  <si>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</si>
  <si>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</si>
  <si>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</si>
  <si>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</si>
  <si>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</si>
  <si>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</si>
  <si>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</si>
  <si>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</si>
  <si>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</si>
  <si>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</si>
  <si>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</si>
  <si>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</si>
  <si>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</si>
  <si>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</si>
  <si>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</si>
  <si>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</si>
  <si>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</si>
  <si>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</si>
  <si>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</si>
  <si>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</si>
  <si>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</si>
  <si>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</si>
  <si>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</si>
  <si>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</si>
  <si>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</si>
  <si>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</si>
  <si>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</si>
  <si>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</si>
  <si>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</si>
  <si>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</si>
  <si>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</si>
  <si>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</si>
  <si>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</si>
  <si>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</si>
  <si>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</si>
  <si>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</si>
  <si>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</si>
  <si>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</si>
  <si>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</si>
  <si>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</si>
  <si>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</si>
  <si>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</si>
  <si>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</si>
  <si>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</si>
  <si>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</si>
  <si>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</si>
  <si>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</si>
  <si>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</si>
  <si>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</si>
  <si>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</si>
  <si>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</si>
  <si>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</si>
  <si>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</si>
  <si>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</si>
  <si>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</si>
  <si>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</si>
  <si>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</si>
  <si>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</si>
  <si>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</si>
  <si>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</si>
  <si>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</si>
  <si>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</si>
  <si>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</si>
  <si>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</si>
  <si>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</si>
  <si>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</si>
  <si>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</si>
  <si>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</si>
  <si>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</si>
  <si>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</si>
  <si>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</si>
  <si>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</si>
  <si>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</si>
  <si>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</si>
  <si>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</si>
  <si>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</si>
  <si>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</si>
  <si>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</si>
  <si>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</si>
  <si>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</si>
  <si>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</si>
  <si>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</si>
  <si>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</si>
  <si>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</si>
  <si>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</si>
  <si>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</si>
  <si>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</si>
  <si>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</si>
  <si>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</si>
  <si>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</si>
  <si>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</si>
  <si>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</si>
  <si>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</si>
  <si>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</si>
  <si>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</si>
  <si>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</si>
  <si>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</si>
  <si>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</si>
  <si>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</si>
  <si>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</si>
  <si>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</si>
  <si>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</si>
  <si>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</si>
  <si>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</si>
  <si>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</si>
  <si>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</si>
  <si>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</si>
  <si>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</si>
  <si>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</si>
  <si>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</si>
  <si>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</si>
  <si>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</si>
  <si>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</si>
  <si>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</si>
  <si>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</si>
  <si>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</si>
  <si>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</si>
  <si>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</si>
  <si>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</si>
  <si>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</si>
  <si>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</si>
  <si>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</si>
  <si>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</si>
  <si>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</si>
  <si>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</si>
  <si>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</si>
  <si>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</si>
  <si>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</si>
  <si>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</si>
  <si>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</si>
  <si>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</si>
  <si>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</si>
  <si>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</si>
  <si>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</si>
  <si>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</si>
  <si>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</si>
  <si>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</si>
  <si>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</si>
  <si>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</si>
  <si>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</si>
  <si>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</si>
  <si>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</si>
  <si>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</si>
  <si>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</si>
  <si>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</si>
  <si>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</si>
  <si>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</si>
  <si>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</si>
  <si>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</si>
  <si>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</si>
  <si>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</si>
  <si>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</si>
  <si>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</si>
  <si>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</si>
  <si>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</si>
  <si>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</si>
  <si>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</si>
  <si>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</si>
  <si>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</si>
  <si>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</si>
  <si>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</si>
  <si>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</si>
  <si>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</si>
  <si>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</si>
  <si>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</si>
  <si>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</si>
  <si>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</si>
  <si>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</si>
  <si>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</si>
  <si>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</si>
  <si>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</si>
  <si>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</si>
  <si>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</si>
  <si>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</si>
  <si>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</si>
  <si>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</si>
  <si>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</si>
  <si>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</si>
  <si>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</si>
  <si>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</si>
  <si>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</si>
  <si>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</si>
  <si>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</si>
  <si>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</si>
  <si>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</si>
  <si>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</si>
  <si>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</si>
  <si>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</si>
  <si>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</si>
  <si>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</si>
  <si>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</si>
  <si>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</si>
  <si>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</si>
  <si>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</si>
  <si>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</si>
  <si>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</si>
  <si>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</si>
  <si>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</si>
  <si>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</si>
  <si>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</si>
  <si>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</si>
  <si>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</si>
  <si>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</si>
  <si>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</si>
  <si>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</si>
  <si>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</si>
  <si>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</si>
  <si>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</si>
  <si>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</si>
  <si>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</si>
  <si>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</si>
  <si>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</si>
  <si>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</si>
  <si>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</si>
  <si>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</si>
  <si>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</si>
  <si>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</si>
  <si>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</si>
  <si>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</si>
  <si>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</si>
  <si>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</si>
  <si>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</si>
  <si>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</si>
  <si>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</si>
  <si>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</si>
  <si>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</si>
  <si>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</si>
  <si>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</si>
  <si>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</si>
  <si>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</si>
  <si>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</si>
  <si>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</si>
  <si>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</si>
  <si>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</si>
  <si>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</si>
  <si>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</si>
  <si>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</si>
  <si>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</si>
  <si>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</si>
  <si>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</si>
  <si>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</si>
  <si>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</si>
  <si>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</si>
  <si>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</si>
  <si>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</si>
  <si>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</si>
  <si>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</si>
  <si>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</si>
  <si>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</si>
  <si>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</si>
  <si>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</si>
  <si>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</si>
  <si>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</si>
  <si>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</si>
  <si>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</si>
  <si>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</si>
  <si>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</si>
  <si>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</si>
  <si>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</si>
  <si>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</si>
  <si>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</si>
  <si>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</si>
  <si>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</si>
  <si>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</si>
  <si>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</si>
  <si>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</si>
  <si>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</si>
  <si>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</si>
  <si>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</si>
  <si>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</si>
  <si>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</si>
  <si>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</si>
  <si>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</si>
  <si>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</si>
  <si>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</si>
  <si>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</si>
  <si>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</si>
  <si>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</si>
  <si>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</si>
  <si>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</si>
  <si>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</si>
  <si>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</si>
  <si>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</si>
  <si>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</si>
  <si>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</si>
  <si>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</si>
  <si>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</si>
  <si>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</si>
  <si>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</si>
  <si>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</si>
  <si>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</si>
  <si>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</si>
  <si>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</si>
  <si>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</si>
  <si>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</si>
  <si>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</si>
  <si>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</si>
  <si>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</si>
  <si>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</si>
  <si>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</si>
  <si>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</si>
  <si>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</si>
  <si>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</si>
  <si>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</si>
  <si>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</si>
  <si>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</si>
  <si>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</si>
  <si>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</si>
  <si>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</si>
  <si>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</si>
  <si>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</si>
  <si>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</si>
  <si>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</si>
  <si>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</si>
  <si>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</si>
  <si>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</si>
  <si>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</si>
  <si>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</si>
  <si>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</si>
  <si>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</si>
  <si>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</si>
  <si>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</si>
  <si>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</si>
  <si>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</si>
  <si>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</si>
  <si>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</si>
  <si>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</si>
  <si>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</si>
  <si>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</si>
  <si>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</si>
  <si>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</si>
  <si>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</si>
  <si>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</si>
  <si>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</si>
  <si>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</si>
  <si>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</si>
  <si>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</si>
  <si>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</si>
  <si>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</si>
  <si>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</si>
  <si>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</si>
  <si>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</si>
  <si>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</si>
  <si>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</si>
  <si>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</si>
  <si>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</si>
  <si>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</si>
  <si>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</si>
  <si>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</si>
  <si>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</si>
  <si>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</si>
  <si>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</si>
  <si>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</si>
  <si>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</si>
  <si>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</si>
  <si>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</si>
  <si>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</si>
  <si>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</si>
  <si>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</si>
  <si>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</si>
  <si>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</si>
  <si>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</si>
  <si>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</si>
  <si>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</si>
  <si>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</si>
  <si>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</si>
  <si>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</si>
  <si>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</si>
  <si>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</si>
  <si>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</si>
  <si>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</si>
  <si>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</si>
  <si>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</si>
  <si>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</si>
  <si>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</si>
  <si>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</si>
  <si>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</si>
  <si>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</si>
  <si>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</si>
  <si>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</si>
  <si>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</si>
  <si>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</si>
  <si>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</si>
  <si>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</si>
  <si>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</si>
  <si>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</si>
  <si>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</si>
  <si>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</si>
  <si>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</si>
  <si>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</si>
  <si>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</si>
  <si>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</si>
  <si>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</si>
  <si>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</si>
  <si>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</si>
  <si>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</si>
  <si>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</si>
  <si>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</si>
  <si>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</si>
  <si>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</si>
  <si>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</si>
  <si>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</si>
  <si>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</si>
  <si>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</si>
  <si>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</si>
  <si>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</si>
  <si>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</si>
  <si>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</si>
  <si>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</si>
  <si>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</si>
  <si>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</si>
  <si>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</si>
  <si>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</si>
  <si>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</si>
  <si>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</si>
  <si>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</si>
  <si>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</si>
  <si>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</si>
  <si>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</si>
  <si>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</si>
  <si>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</si>
  <si>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</si>
  <si>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</si>
  <si>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</si>
  <si>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</si>
  <si>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</si>
  <si>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</si>
  <si>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</si>
  <si>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</si>
  <si>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</si>
  <si>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</si>
  <si>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</si>
  <si>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</si>
  <si>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</si>
  <si>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</si>
  <si>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</si>
  <si>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</si>
  <si>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</si>
  <si>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</si>
  <si>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</si>
  <si>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</si>
  <si>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</si>
  <si>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</si>
  <si>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</si>
  <si>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</si>
  <si>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</si>
  <si>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</si>
  <si>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</si>
  <si>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</si>
  <si>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</si>
  <si>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</si>
  <si>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</si>
  <si>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</si>
  <si>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</si>
  <si>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</si>
  <si>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</si>
  <si>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</si>
  <si>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</si>
  <si>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</si>
  <si>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</si>
  <si>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</si>
  <si>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</si>
  <si>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</si>
  <si>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</si>
  <si>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</si>
  <si>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</si>
  <si>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</si>
  <si>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</si>
  <si>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</si>
  <si>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</si>
  <si>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</si>
  <si>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</si>
  <si>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</si>
  <si>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</si>
  <si>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</si>
  <si>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</si>
  <si>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</si>
  <si>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</si>
  <si>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</si>
  <si>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</si>
  <si>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</si>
  <si>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</si>
  <si>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</si>
  <si>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</si>
  <si>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</si>
  <si>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</si>
  <si>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</si>
  <si>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</si>
  <si>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</si>
  <si>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</si>
  <si>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</si>
  <si>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</si>
  <si>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</si>
  <si>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</si>
  <si>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</si>
  <si>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</si>
  <si>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</si>
  <si>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</si>
  <si>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</si>
  <si>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</si>
  <si>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</si>
  <si>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</si>
  <si>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</si>
  <si>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</si>
  <si>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</si>
  <si>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</si>
  <si>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</si>
  <si>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</si>
  <si>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</si>
  <si>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</si>
  <si>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</si>
  <si>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</si>
  <si>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</si>
  <si>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</si>
  <si>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</si>
  <si>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</si>
  <si>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</si>
  <si>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</si>
  <si>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</si>
  <si>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</si>
  <si>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</si>
  <si>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</si>
  <si>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</si>
  <si>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</si>
  <si>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</si>
  <si>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</si>
  <si>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</si>
  <si>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</si>
  <si>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</si>
  <si>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</si>
  <si>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</si>
  <si>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</si>
  <si>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</si>
  <si>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</si>
  <si>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</si>
  <si>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</si>
  <si>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</si>
  <si>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</si>
  <si>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</si>
  <si>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</si>
  <si>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</si>
  <si>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</si>
  <si>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</si>
  <si>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</si>
  <si>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</si>
  <si>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</si>
  <si>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</si>
  <si>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</si>
  <si>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</si>
  <si>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</si>
  <si>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</si>
  <si>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</si>
  <si>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</si>
  <si>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</si>
  <si>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</si>
  <si>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</si>
  <si>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</si>
  <si>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</si>
  <si>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</si>
  <si>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</si>
  <si>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</si>
  <si>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</si>
  <si>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</si>
  <si>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</si>
  <si>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</si>
  <si>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</si>
  <si>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</si>
  <si>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</si>
  <si>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</si>
  <si>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</si>
  <si>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</si>
  <si>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</si>
  <si>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</si>
  <si>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</si>
  <si>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</si>
  <si>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</si>
  <si>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</si>
  <si>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</si>
  <si>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</si>
  <si>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</si>
  <si>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</si>
  <si>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</si>
  <si>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</si>
  <si>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</si>
  <si>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</si>
  <si>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</si>
  <si>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</si>
  <si>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</si>
  <si>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</si>
  <si>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</si>
  <si>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</si>
  <si>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</si>
  <si>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</si>
  <si>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</si>
  <si>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</si>
  <si>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</si>
  <si>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</si>
  <si>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</si>
  <si>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</si>
  <si>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</si>
  <si>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</si>
  <si>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</si>
  <si>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</si>
  <si>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</si>
  <si>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</si>
  <si>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</si>
  <si>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</si>
  <si>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</si>
  <si>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</si>
  <si>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</si>
  <si>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</si>
  <si>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</si>
  <si>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</si>
  <si>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</si>
  <si>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</si>
  <si>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</si>
  <si>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</si>
  <si>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</si>
  <si>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</si>
  <si>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</si>
  <si>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</si>
  <si>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</si>
  <si>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</si>
  <si>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</si>
  <si>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</si>
  <si>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</si>
  <si>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</si>
  <si>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</si>
  <si>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</si>
  <si>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</si>
  <si>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</si>
  <si>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</si>
  <si>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</si>
  <si>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</si>
  <si>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</si>
  <si>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</si>
  <si>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</si>
  <si>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</si>
  <si>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</si>
  <si>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</si>
  <si>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</si>
  <si>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</si>
  <si>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</si>
  <si>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</si>
  <si>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</si>
  <si>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</si>
  <si>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</si>
  <si>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</si>
  <si>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</si>
  <si>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</si>
  <si>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</si>
  <si>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</si>
  <si>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</si>
  <si>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</si>
  <si>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</si>
  <si>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</si>
  <si>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</si>
  <si>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</si>
  <si>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</si>
  <si>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</si>
  <si>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</si>
  <si>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</si>
  <si>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</si>
  <si>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</si>
  <si>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</si>
  <si>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</si>
  <si>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</si>
  <si>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</si>
  <si>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</si>
  <si>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</si>
  <si>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</si>
  <si>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</si>
  <si>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</si>
  <si>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</si>
  <si>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</si>
  <si>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</si>
  <si>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</si>
  <si>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</si>
  <si>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</si>
  <si>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</si>
  <si>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</si>
  <si>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</si>
  <si>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</si>
  <si>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</si>
  <si>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</si>
  <si>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</si>
  <si>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</si>
  <si>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</si>
  <si>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</si>
  <si>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</si>
  <si>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</si>
  <si>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</si>
  <si>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</si>
  <si>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</si>
  <si>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</si>
  <si>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</si>
  <si>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</si>
  <si>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</si>
  <si>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</si>
  <si>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</si>
  <si>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</si>
  <si>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</si>
  <si>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</si>
  <si>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</si>
  <si>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</si>
  <si>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</si>
  <si>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</si>
  <si>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</si>
  <si>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</si>
  <si>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</si>
  <si>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</si>
  <si>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</si>
  <si>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</si>
  <si>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</si>
  <si>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</si>
  <si>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</si>
  <si>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</si>
  <si>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</si>
  <si>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</si>
  <si>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</si>
  <si>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</si>
  <si>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</si>
  <si>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</si>
  <si>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</si>
  <si>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</si>
  <si>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</si>
  <si>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</si>
  <si>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</si>
  <si>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</si>
  <si>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</si>
  <si>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</si>
  <si>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</si>
  <si>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</si>
  <si>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</si>
  <si>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</si>
  <si>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</si>
  <si>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</si>
  <si>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</si>
  <si>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</si>
  <si>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</si>
  <si>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</si>
  <si>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</si>
  <si>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</si>
  <si>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</si>
  <si>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</si>
  <si>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</si>
  <si>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</si>
  <si>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</si>
  <si>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</si>
  <si>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</si>
  <si>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</si>
  <si>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</si>
  <si>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</si>
  <si>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</si>
  <si>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</si>
  <si>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</si>
  <si>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</si>
  <si>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</si>
  <si>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</si>
  <si>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</si>
  <si>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</si>
  <si>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</si>
  <si>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</si>
  <si>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</si>
  <si>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</si>
  <si>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</si>
  <si>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</si>
  <si>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</si>
  <si>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</si>
  <si>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</si>
  <si>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</si>
  <si>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</si>
  <si>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</si>
  <si>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</si>
  <si>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</si>
  <si>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</si>
  <si>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</si>
  <si>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</si>
  <si>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</si>
  <si>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</si>
  <si>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</si>
  <si>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</si>
  <si>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</si>
  <si>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</si>
  <si>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</si>
  <si>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</si>
  <si>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</si>
  <si>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</si>
  <si>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</si>
  <si>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</si>
  <si>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</si>
  <si>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</si>
  <si>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</si>
  <si>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</si>
  <si>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</si>
  <si>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</si>
  <si>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</si>
  <si>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</si>
  <si>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</si>
  <si>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</si>
  <si>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</si>
  <si>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</si>
  <si>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</si>
  <si>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</si>
  <si>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</si>
  <si>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</si>
  <si>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</si>
  <si>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</si>
  <si>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</si>
  <si>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</si>
  <si>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</si>
  <si>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</si>
  <si>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</si>
  <si>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</si>
  <si>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</si>
  <si>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</si>
  <si>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</si>
  <si>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</si>
  <si>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</si>
  <si>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</si>
  <si>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</si>
  <si>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</si>
  <si>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</si>
  <si>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</si>
  <si>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</si>
  <si>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</si>
  <si>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</si>
  <si>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</si>
  <si>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</si>
  <si>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</si>
  <si>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</si>
  <si>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</si>
  <si>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</si>
  <si>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</si>
  <si>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</si>
  <si>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</si>
  <si>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</si>
  <si>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</si>
  <si>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</si>
  <si>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</si>
  <si>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</si>
  <si>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</si>
  <si>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</si>
  <si>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</si>
  <si>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</si>
  <si>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</si>
  <si>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</si>
  <si>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</si>
  <si>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</si>
  <si>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</si>
  <si>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</si>
  <si>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</si>
  <si>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</si>
  <si>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</si>
  <si>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</si>
  <si>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</si>
  <si>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</si>
  <si>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</si>
  <si>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</si>
  <si>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</si>
  <si>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</si>
  <si>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</si>
  <si>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</si>
  <si>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</si>
  <si>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</si>
  <si>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</si>
  <si>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</si>
  <si>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</si>
  <si>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</si>
  <si>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</si>
  <si>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</si>
  <si>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</si>
  <si>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</si>
  <si>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</si>
  <si>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</si>
  <si>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</si>
  <si>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</si>
  <si>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</si>
  <si>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</si>
  <si>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</si>
  <si>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</si>
  <si>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</si>
  <si>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</si>
  <si>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</si>
  <si>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</si>
  <si>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</si>
  <si>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</si>
  <si>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</si>
  <si>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</si>
  <si>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</si>
  <si>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</si>
  <si>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</si>
  <si>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</si>
  <si>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</si>
  <si>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</si>
  <si>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</si>
  <si>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</si>
  <si>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</si>
  <si>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</si>
  <si>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</si>
  <si>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</si>
  <si>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</si>
  <si>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</si>
  <si>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</si>
  <si>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</si>
  <si>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</si>
  <si>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</si>
  <si>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</si>
  <si>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</si>
  <si>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</si>
  <si>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</si>
  <si>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</si>
  <si>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</si>
  <si>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</si>
  <si>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</si>
  <si>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</si>
  <si>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</si>
  <si>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</si>
  <si>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</si>
  <si>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</si>
  <si>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</si>
  <si>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</si>
  <si>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</si>
  <si>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</si>
  <si>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</si>
  <si>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</si>
  <si>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</si>
  <si>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</si>
  <si>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</si>
  <si>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</si>
  <si>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</si>
  <si>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</si>
  <si>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</si>
  <si>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</si>
  <si>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</si>
  <si>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</si>
  <si>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</si>
  <si>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</si>
  <si>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</si>
  <si>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</si>
  <si>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</si>
  <si>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</si>
  <si>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</si>
  <si>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</si>
  <si>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</si>
  <si>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</si>
  <si>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</si>
  <si>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</si>
  <si>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</si>
  <si>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</si>
  <si>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</si>
  <si>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</si>
  <si>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</si>
  <si>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</si>
  <si>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</si>
  <si>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</si>
  <si>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</si>
  <si>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</si>
  <si>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</si>
  <si>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</si>
  <si>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</si>
  <si>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</si>
  <si>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</si>
  <si>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</si>
  <si>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</si>
  <si>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</si>
  <si>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</si>
  <si>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</si>
  <si>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</si>
  <si>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</si>
  <si>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</si>
  <si>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</si>
  <si>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</si>
  <si>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</si>
  <si>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</si>
  <si>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</si>
  <si>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</si>
  <si>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</si>
  <si>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</si>
  <si>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</si>
  <si>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</si>
  <si>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</si>
  <si>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</si>
  <si>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</si>
  <si>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</si>
  <si>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</si>
  <si>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</si>
  <si>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</si>
  <si>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</si>
  <si>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</si>
  <si>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</si>
  <si>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</si>
  <si>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</si>
  <si>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</si>
  <si>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</si>
  <si>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</si>
  <si>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</si>
  <si>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</si>
  <si>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</si>
  <si>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</si>
  <si>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</si>
  <si>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</si>
  <si>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</si>
  <si>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</si>
  <si>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</si>
  <si>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</si>
  <si>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</si>
  <si>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</si>
  <si>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</si>
  <si>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</si>
  <si>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</si>
  <si>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</si>
  <si>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</si>
  <si>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</si>
  <si>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</si>
  <si>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</si>
  <si>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</si>
  <si>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</si>
  <si>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</si>
  <si>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</si>
  <si>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</si>
  <si>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</si>
  <si>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</si>
  <si>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</si>
  <si>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</si>
  <si>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</si>
  <si>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</si>
  <si>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</si>
  <si>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</si>
  <si>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</si>
  <si>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</si>
  <si>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</si>
  <si>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</si>
  <si>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</si>
  <si>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</si>
  <si>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</si>
  <si>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</si>
  <si>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</si>
  <si>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</si>
  <si>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</si>
  <si>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</si>
  <si>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</si>
  <si>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</si>
  <si>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</si>
  <si>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</si>
  <si>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</si>
  <si>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</si>
  <si>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</si>
  <si>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</si>
  <si>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</si>
  <si>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</si>
  <si>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</si>
  <si>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</si>
  <si>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</si>
  <si>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</si>
  <si>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</si>
  <si>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</si>
  <si>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</si>
  <si>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</si>
  <si>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</si>
  <si>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</si>
  <si>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</si>
  <si>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</si>
  <si>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</si>
  <si>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</si>
  <si>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</si>
  <si>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</si>
  <si>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</si>
  <si>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</si>
  <si>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</si>
  <si>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</si>
  <si>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</si>
  <si>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</si>
  <si>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</si>
  <si>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</si>
  <si>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</si>
  <si>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</si>
  <si>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</si>
  <si>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</si>
  <si>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</si>
  <si>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</si>
  <si>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</si>
  <si>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</si>
  <si>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</si>
  <si>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</si>
  <si>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</si>
  <si>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</si>
  <si>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</si>
  <si>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</si>
  <si>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</si>
  <si>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</si>
  <si>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</si>
  <si>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</si>
  <si>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</si>
  <si>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</si>
  <si>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</si>
  <si>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</si>
  <si>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</si>
  <si>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</si>
  <si>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</si>
  <si>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</si>
  <si>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</si>
  <si>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</si>
  <si>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</si>
  <si>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</si>
  <si>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</si>
  <si>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</si>
  <si>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</si>
  <si>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</si>
  <si>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</si>
  <si>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</si>
  <si>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</si>
  <si>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</si>
  <si>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</si>
  <si>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</si>
  <si>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</si>
  <si>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</si>
  <si>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</si>
  <si>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</si>
  <si>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</si>
  <si>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</si>
  <si>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</si>
  <si>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</si>
  <si>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</si>
  <si>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</si>
  <si>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</si>
  <si>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</si>
  <si>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</si>
  <si>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</si>
  <si>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</si>
  <si>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</si>
  <si>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</si>
  <si>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</si>
  <si>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</si>
  <si>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</si>
  <si>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</si>
  <si>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</si>
  <si>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</si>
  <si>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</si>
  <si>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</si>
  <si>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</si>
  <si>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</si>
  <si>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</si>
  <si>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</si>
  <si>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</si>
  <si>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</si>
  <si>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</si>
  <si>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</si>
  <si>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</si>
  <si>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</si>
  <si>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</si>
  <si>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</si>
  <si>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</si>
  <si>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</si>
  <si>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</si>
  <si>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</si>
  <si>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</si>
  <si>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</si>
  <si>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</si>
  <si>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</si>
  <si>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</si>
  <si>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</si>
  <si>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</si>
  <si>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</si>
  <si>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</si>
  <si>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</si>
  <si>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</si>
  <si>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</si>
  <si>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</si>
  <si>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</si>
  <si>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</si>
  <si>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</si>
  <si>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</si>
  <si>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</si>
  <si>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</si>
  <si>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</si>
  <si>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</si>
  <si>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</si>
  <si>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</si>
  <si>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</si>
  <si>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</si>
  <si>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</si>
  <si>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</si>
  <si>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</si>
  <si>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</si>
  <si>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</si>
  <si>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</si>
  <si>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</si>
  <si>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</si>
  <si>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</si>
  <si>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</si>
  <si>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</si>
  <si>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</si>
  <si>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</si>
  <si>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</si>
  <si>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</si>
  <si>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</si>
  <si>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</si>
  <si>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</si>
  <si>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</si>
  <si>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</si>
  <si>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</si>
  <si>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</si>
  <si>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</si>
  <si>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</si>
  <si>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</si>
  <si>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</si>
  <si>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</si>
  <si>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</si>
  <si>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</si>
  <si>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</si>
  <si>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</si>
  <si>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</si>
  <si>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</si>
  <si>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</si>
  <si>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</si>
  <si>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</si>
  <si>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</si>
  <si>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</si>
  <si>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</si>
  <si>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</si>
  <si>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</si>
  <si>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</si>
  <si>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</si>
  <si>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</si>
  <si>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</si>
  <si>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</si>
  <si>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</si>
  <si>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</si>
  <si>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</si>
  <si>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</si>
  <si>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</si>
  <si>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</si>
  <si>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</si>
  <si>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</si>
  <si>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</si>
  <si>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</si>
  <si>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</si>
  <si>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</si>
  <si>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</si>
  <si>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</si>
  <si>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</si>
  <si>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</si>
  <si>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</si>
  <si>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</si>
  <si>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</si>
  <si>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</si>
  <si>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</si>
  <si>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</si>
  <si>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</si>
  <si>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</si>
  <si>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</si>
  <si>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</si>
  <si>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</si>
  <si>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</si>
  <si>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</si>
  <si>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</si>
  <si>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</si>
  <si>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</si>
  <si>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</si>
  <si>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</si>
  <si>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</si>
  <si>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</si>
  <si>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</si>
  <si>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</si>
  <si>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</si>
  <si>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</si>
  <si>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</si>
  <si>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</si>
  <si>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</si>
  <si>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</si>
  <si>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</si>
  <si>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</si>
  <si>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</si>
  <si>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</si>
  <si>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</si>
  <si>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</si>
  <si>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</si>
  <si>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</si>
  <si>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</si>
  <si>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</si>
  <si>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</si>
  <si>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</si>
  <si>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</si>
  <si>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</si>
  <si>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</si>
  <si>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</si>
  <si>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</si>
  <si>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</si>
  <si>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</si>
  <si>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</si>
  <si>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</si>
  <si>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</si>
  <si>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</si>
  <si>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</si>
  <si>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</si>
  <si>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</si>
  <si>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</si>
  <si>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</si>
  <si>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</si>
  <si>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</si>
  <si>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</si>
  <si>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</si>
  <si>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</si>
  <si>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</si>
  <si>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</si>
  <si>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</si>
  <si>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</si>
  <si>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</si>
  <si>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</si>
  <si>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</si>
  <si>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</si>
  <si>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</si>
  <si>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</si>
  <si>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</si>
  <si>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</si>
  <si>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</si>
  <si>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</si>
  <si>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</si>
  <si>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</si>
  <si>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</si>
  <si>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</si>
  <si>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</si>
  <si>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</si>
  <si>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</si>
  <si>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</si>
  <si>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</si>
  <si>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</si>
  <si>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</si>
  <si>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</si>
  <si>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</si>
  <si>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</si>
  <si>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</si>
  <si>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</si>
  <si>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</si>
  <si>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</si>
  <si>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</si>
  <si>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</si>
  <si>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</si>
  <si>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</si>
  <si>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</si>
  <si>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</si>
  <si>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</si>
  <si>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</si>
  <si>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</si>
  <si>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</si>
  <si>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</si>
  <si>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</si>
  <si>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</si>
  <si>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</si>
  <si>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</si>
  <si>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</si>
  <si>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</si>
  <si>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</si>
  <si>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</si>
  <si>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</si>
  <si>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</si>
  <si>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</si>
  <si>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</si>
  <si>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</si>
  <si>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</si>
  <si>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</si>
  <si>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</si>
  <si>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</si>
  <si>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</si>
  <si>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</si>
  <si>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</si>
  <si>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</si>
  <si>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</si>
  <si>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</si>
  <si>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</si>
  <si>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</si>
  <si>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</si>
  <si>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</si>
  <si>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</si>
  <si>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</si>
  <si>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</si>
  <si>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</si>
  <si>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</si>
  <si>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</si>
  <si>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</si>
  <si>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</si>
  <si>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</si>
  <si>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</si>
  <si>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</si>
  <si>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</si>
  <si>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</si>
  <si>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</si>
  <si>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</si>
  <si>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</si>
  <si>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</si>
  <si>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</si>
  <si>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</si>
  <si>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</si>
  <si>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</si>
  <si>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</si>
  <si>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</si>
  <si>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</si>
  <si>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</si>
  <si>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</si>
  <si>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</si>
  <si>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</si>
  <si>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</si>
  <si>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</si>
  <si>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</si>
  <si>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</si>
  <si>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</si>
  <si>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</si>
  <si>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</si>
  <si>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</si>
  <si>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</si>
  <si>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</si>
  <si>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</si>
  <si>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</si>
  <si>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</si>
  <si>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</si>
  <si>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</si>
  <si>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</si>
  <si>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</si>
  <si>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</si>
  <si>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</si>
  <si>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</si>
  <si>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</si>
  <si>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</si>
  <si>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</si>
  <si>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</si>
  <si>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</si>
  <si>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</si>
  <si>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</si>
  <si>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</si>
  <si>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</si>
  <si>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</si>
  <si>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</si>
  <si>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</si>
  <si>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</si>
  <si>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</si>
  <si>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</si>
  <si>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</si>
  <si>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</si>
  <si>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</si>
  <si>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</si>
  <si>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</si>
  <si>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</si>
  <si>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</si>
  <si>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</si>
  <si>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</si>
  <si>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</si>
  <si>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</si>
  <si>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</si>
  <si>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</si>
  <si>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</si>
  <si>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</si>
  <si>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</si>
  <si>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</si>
  <si>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</si>
  <si>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</si>
  <si>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</si>
  <si>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</si>
  <si>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</si>
  <si>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</si>
  <si>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</si>
  <si>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</si>
  <si>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</si>
  <si>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</si>
  <si>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</si>
  <si>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</si>
  <si>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</si>
  <si>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</si>
  <si>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</si>
  <si>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</si>
  <si>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</si>
  <si>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</si>
  <si>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</si>
  <si>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</si>
  <si>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</si>
  <si>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</si>
  <si>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</si>
  <si>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</si>
  <si>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</si>
  <si>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</si>
  <si>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</si>
  <si>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</si>
  <si>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</si>
  <si>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</si>
  <si>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</si>
  <si>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</si>
  <si>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</si>
  <si>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</si>
  <si>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</si>
  <si>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</si>
  <si>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</si>
  <si>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</si>
  <si>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</si>
  <si>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</si>
  <si>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</si>
  <si>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</si>
  <si>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</si>
  <si>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</si>
  <si>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</si>
  <si>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</si>
  <si>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</si>
  <si>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</si>
  <si>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</si>
  <si>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</si>
  <si>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</si>
  <si>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</si>
  <si>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</si>
  <si>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</si>
  <si>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</si>
  <si>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</si>
  <si>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</si>
  <si>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</si>
  <si>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</si>
  <si>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</si>
  <si>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</si>
  <si>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</si>
  <si>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</si>
  <si>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</si>
  <si>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</si>
  <si>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</si>
  <si>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</si>
  <si>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</si>
  <si>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</si>
  <si>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</si>
  <si>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</si>
  <si>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</si>
  <si>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</si>
  <si>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</si>
  <si>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</si>
  <si>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</si>
  <si>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</si>
  <si>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</si>
  <si>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</si>
  <si>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</si>
  <si>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</si>
  <si>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</si>
  <si>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</si>
  <si>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</si>
  <si>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</si>
  <si>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</si>
  <si>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</si>
  <si>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</si>
  <si>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</si>
  <si>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</si>
  <si>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</si>
  <si>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</si>
  <si>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</si>
  <si>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</si>
  <si>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</si>
  <si>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</si>
  <si>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</si>
  <si>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</si>
  <si>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</si>
  <si>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</si>
  <si>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</si>
  <si>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</si>
  <si>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</si>
  <si>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</si>
  <si>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</si>
  <si>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</si>
  <si>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</si>
  <si>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</si>
  <si>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</si>
  <si>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</si>
  <si>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</si>
  <si>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</si>
  <si>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</si>
  <si>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</si>
  <si>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</si>
  <si>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</si>
  <si>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</si>
  <si>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</si>
  <si>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</si>
  <si>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</si>
  <si>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</si>
  <si>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</si>
  <si>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</si>
  <si>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</si>
  <si>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</si>
  <si>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</si>
  <si>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</si>
  <si>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</si>
  <si>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</si>
  <si>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</si>
  <si>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</si>
  <si>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</si>
  <si>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</si>
  <si>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</si>
  <si>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</si>
  <si>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</si>
  <si>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</si>
  <si>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</si>
  <si>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</si>
  <si>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</si>
  <si>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</si>
  <si>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</si>
  <si>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</si>
  <si>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</si>
  <si>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</si>
  <si>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</si>
  <si>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</si>
  <si>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</si>
  <si>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</si>
  <si>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</si>
  <si>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</si>
  <si>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</si>
  <si>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</si>
  <si>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</si>
  <si>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</si>
  <si>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</si>
  <si>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</si>
  <si>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</si>
  <si>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</si>
  <si>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</si>
  <si>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</si>
  <si>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</si>
  <si>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</si>
  <si>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</si>
  <si>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</si>
  <si>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</si>
  <si>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</si>
  <si>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</si>
  <si>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</si>
  <si>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</si>
  <si>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</si>
  <si>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</si>
  <si>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</si>
  <si>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</si>
  <si>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</si>
  <si>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</si>
  <si>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</si>
  <si>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</si>
  <si>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</si>
  <si>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</si>
  <si>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</si>
  <si>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</si>
  <si>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</si>
  <si>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</si>
  <si>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</si>
  <si>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</si>
  <si>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</si>
  <si>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</si>
  <si>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</si>
  <si>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</si>
  <si>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</si>
  <si>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</si>
  <si>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</si>
  <si>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</si>
  <si>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</si>
  <si>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</si>
  <si>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</si>
  <si>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</si>
  <si>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</si>
  <si>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</si>
  <si>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</si>
  <si>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</si>
  <si>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</si>
  <si>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</si>
  <si>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</si>
  <si>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</si>
  <si>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</si>
  <si>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</si>
  <si>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</si>
  <si>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</si>
  <si>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</si>
  <si>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</si>
  <si>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</si>
  <si>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</si>
  <si>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</si>
  <si>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</si>
  <si>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</si>
  <si>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</si>
  <si>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</si>
  <si>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</si>
  <si>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</si>
  <si>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</si>
  <si>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</si>
  <si>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</si>
  <si>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</si>
  <si>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</si>
  <si>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</si>
  <si>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</si>
  <si>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</si>
  <si>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</si>
  <si>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</si>
  <si>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</si>
  <si>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</si>
  <si>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</si>
  <si>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</si>
  <si>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</si>
  <si>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</si>
  <si>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</si>
  <si>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</si>
  <si>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</si>
  <si>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</si>
  <si>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</si>
  <si>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</si>
  <si>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</si>
  <si>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</si>
  <si>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</si>
  <si>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</si>
  <si>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</si>
  <si>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</si>
  <si>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</si>
  <si>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</si>
  <si>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</si>
  <si>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</si>
  <si>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</si>
  <si>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</si>
  <si>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</si>
  <si>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</si>
  <si>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</si>
  <si>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</si>
  <si>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</si>
  <si>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</si>
  <si>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</si>
  <si>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</si>
  <si>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</si>
  <si>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</si>
  <si>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</si>
  <si>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</si>
  <si>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</si>
  <si>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</si>
  <si>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</si>
  <si>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</si>
  <si>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</si>
  <si>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</si>
  <si>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</si>
  <si>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</si>
  <si>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</si>
  <si>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</si>
  <si>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</si>
  <si>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</si>
  <si>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</si>
  <si>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</si>
  <si>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</si>
  <si>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</si>
  <si>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</si>
  <si>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</si>
  <si>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</si>
  <si>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</si>
  <si>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</si>
  <si>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</si>
  <si>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</si>
  <si>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</si>
  <si>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</si>
  <si>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</si>
  <si>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</si>
  <si>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</si>
  <si>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</si>
  <si>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</si>
  <si>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</si>
  <si>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</si>
  <si>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</si>
  <si>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</si>
  <si>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</si>
  <si>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</si>
  <si>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</si>
  <si>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</si>
  <si>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</si>
  <si>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</si>
  <si>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</si>
  <si>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</si>
  <si>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</si>
  <si>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</si>
  <si>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</si>
  <si>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</si>
  <si>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</si>
  <si>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</si>
  <si>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</si>
  <si>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</si>
  <si>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</si>
  <si>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</si>
  <si>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</si>
  <si>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</si>
  <si>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</si>
  <si>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</si>
  <si>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</si>
  <si>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</si>
  <si>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</si>
  <si>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</si>
  <si>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</si>
  <si>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</si>
  <si>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</si>
  <si>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</si>
  <si>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</si>
  <si>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</si>
  <si>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</si>
  <si>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</si>
  <si>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</si>
  <si>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</si>
  <si>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</si>
  <si>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</si>
  <si>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</si>
  <si>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</si>
  <si>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</si>
  <si>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</si>
  <si>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</si>
  <si>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</si>
  <si>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</si>
  <si>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</si>
  <si>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</si>
  <si>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</si>
  <si>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</si>
  <si>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</si>
  <si>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</si>
  <si>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</si>
  <si>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</si>
  <si>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</si>
  <si>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</si>
  <si>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</si>
  <si>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</si>
  <si>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</si>
  <si>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</si>
  <si>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</si>
  <si>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</si>
  <si>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</si>
  <si>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</si>
  <si>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</si>
  <si>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</si>
  <si>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</si>
  <si>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</si>
  <si>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</si>
  <si>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</si>
  <si>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</si>
  <si>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</si>
  <si>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</si>
  <si>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</si>
  <si>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</si>
  <si>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</si>
  <si>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</si>
  <si>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</si>
  <si>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</si>
  <si>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</si>
  <si>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</si>
  <si>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</si>
  <si>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</si>
  <si>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</si>
  <si>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</si>
  <si>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</si>
  <si>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</si>
  <si>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</si>
  <si>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</si>
  <si>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</si>
  <si>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</si>
  <si>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</si>
  <si>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</si>
  <si>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</si>
  <si>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</si>
  <si>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</si>
  <si>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</si>
  <si>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</si>
  <si>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</si>
  <si>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</si>
  <si>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</si>
  <si>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</si>
  <si>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</si>
  <si>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</si>
  <si>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</si>
  <si>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</si>
  <si>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</si>
  <si>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</si>
  <si>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</si>
  <si>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</si>
  <si>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</si>
  <si>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</si>
  <si>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</si>
  <si>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</si>
  <si>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</si>
  <si>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</si>
  <si>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</si>
  <si>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</si>
  <si>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</si>
  <si>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</si>
  <si>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</si>
  <si>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</si>
  <si>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</si>
  <si>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</si>
  <si>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</si>
  <si>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</si>
  <si>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</si>
  <si>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</si>
  <si>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</si>
  <si>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</si>
  <si>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</si>
  <si>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</si>
  <si>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</si>
  <si>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</si>
  <si>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</si>
  <si>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</si>
  <si>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</si>
  <si>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</si>
  <si>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</si>
  <si>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</si>
  <si>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</si>
  <si>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</si>
  <si>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</si>
  <si>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</si>
  <si>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</si>
  <si>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</si>
  <si>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</si>
  <si>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</si>
  <si>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</si>
  <si>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</si>
  <si>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</si>
  <si>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</si>
  <si>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</si>
  <si>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</si>
  <si>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</si>
  <si>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</si>
  <si>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</si>
  <si>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</si>
  <si>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</si>
  <si>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</si>
  <si>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</si>
  <si>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</si>
  <si>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</si>
  <si>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</si>
  <si>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</si>
  <si>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</si>
  <si>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</si>
  <si>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</si>
  <si>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</si>
  <si>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</si>
  <si>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</si>
  <si>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</si>
  <si>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</si>
  <si>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</si>
  <si>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</si>
  <si>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</si>
  <si>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</si>
  <si>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</si>
  <si>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</si>
  <si>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</si>
  <si>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</si>
  <si>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</si>
  <si>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</si>
  <si>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</si>
  <si>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</si>
  <si>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</si>
  <si>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</si>
  <si>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</si>
  <si>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</si>
  <si>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</si>
  <si>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</si>
  <si>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</si>
  <si>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</si>
  <si>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</si>
  <si>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</si>
  <si>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</si>
  <si>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</si>
  <si>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</si>
  <si>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</si>
  <si>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</si>
  <si>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</si>
  <si>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</si>
  <si>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</si>
  <si>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</si>
  <si>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</si>
  <si>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</si>
  <si>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</si>
  <si>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</si>
  <si>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</si>
  <si>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</si>
  <si>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</si>
  <si>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</si>
  <si>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</si>
  <si>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</si>
  <si>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</si>
  <si>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</si>
  <si>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</si>
  <si>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</si>
  <si>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</si>
  <si>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</si>
  <si>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</si>
  <si>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</si>
  <si>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</si>
  <si>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</si>
  <si>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</si>
  <si>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</si>
  <si>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</si>
  <si>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</si>
  <si>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</si>
  <si>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</si>
  <si>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</si>
  <si>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</si>
  <si>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</si>
  <si>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</si>
  <si>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</si>
  <si>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</si>
  <si>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</si>
  <si>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</si>
  <si>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</si>
  <si>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</si>
  <si>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</si>
  <si>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</si>
  <si>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</si>
  <si>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</si>
  <si>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</si>
  <si>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</si>
  <si>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</si>
  <si>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</si>
  <si>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</si>
  <si>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</si>
  <si>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</si>
  <si>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</si>
  <si>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</si>
  <si>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</si>
  <si>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</si>
  <si>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</si>
  <si>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</si>
  <si>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</si>
  <si>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</si>
  <si>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</si>
  <si>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</si>
  <si>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</si>
  <si>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</si>
  <si>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</si>
  <si>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</si>
  <si>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</si>
  <si>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</si>
  <si>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</si>
  <si>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</si>
  <si>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</si>
  <si>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</si>
  <si>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</si>
  <si>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</si>
  <si>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</si>
  <si>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</si>
  <si>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</si>
  <si>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</si>
  <si>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</si>
  <si>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</si>
  <si>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</si>
  <si>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</si>
  <si>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</si>
  <si>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</si>
  <si>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</si>
  <si>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</si>
  <si>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</si>
  <si>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</si>
  <si>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</si>
  <si>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</si>
  <si>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</si>
  <si>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</si>
  <si>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</si>
  <si>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</si>
  <si>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</si>
  <si>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</si>
  <si>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</si>
  <si>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</si>
  <si>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</si>
  <si>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</si>
  <si>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</si>
  <si>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</si>
  <si>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</si>
  <si>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</si>
  <si>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</si>
  <si>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</si>
  <si>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</si>
  <si>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</si>
  <si>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</si>
  <si>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</si>
  <si>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</si>
  <si>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</si>
  <si>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</si>
  <si>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</si>
  <si>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</si>
  <si>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</si>
  <si>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</si>
  <si>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</si>
  <si>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</si>
  <si>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</si>
  <si>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</si>
  <si>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</si>
  <si>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</si>
  <si>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</si>
  <si>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</si>
  <si>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</si>
  <si>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</si>
  <si>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</si>
  <si>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</si>
  <si>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</si>
  <si>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</si>
  <si>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</si>
  <si>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</si>
  <si>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</si>
  <si>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</si>
  <si>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</si>
  <si>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</si>
  <si>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</si>
  <si>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</si>
  <si>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</si>
  <si>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</si>
  <si>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</si>
  <si>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</si>
  <si>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</si>
  <si>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</si>
  <si>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</si>
  <si>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</si>
  <si>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</si>
  <si>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</si>
  <si>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</si>
  <si>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</si>
  <si>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</si>
  <si>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</si>
  <si>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</si>
  <si>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</si>
  <si>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</si>
  <si>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</si>
  <si>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</si>
  <si>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</si>
  <si>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</si>
  <si>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</si>
  <si>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</si>
  <si>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</si>
  <si>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</si>
  <si>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</si>
  <si>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</si>
  <si>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</si>
  <si>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</si>
  <si>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</si>
  <si>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</si>
  <si>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</si>
  <si>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</si>
  <si>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</si>
  <si>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</si>
  <si>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</si>
  <si>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</si>
  <si>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</si>
  <si>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</si>
  <si>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</si>
  <si>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</si>
  <si>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</si>
  <si>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</si>
  <si>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</si>
  <si>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</si>
  <si>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</si>
  <si>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</si>
  <si>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</si>
  <si>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</si>
  <si>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</si>
  <si>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</si>
  <si>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</si>
  <si>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</si>
  <si>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</si>
  <si>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</si>
  <si>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</si>
  <si>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</si>
  <si>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</si>
  <si>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</si>
  <si>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</si>
  <si>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</si>
  <si>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</si>
  <si>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</si>
  <si>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</si>
  <si>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</si>
  <si>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</si>
  <si>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</si>
  <si>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</si>
  <si>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</si>
  <si>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</si>
  <si>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</si>
  <si>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</si>
  <si>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</si>
  <si>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</si>
  <si>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</si>
  <si>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</si>
  <si>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</si>
  <si>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</si>
  <si>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</si>
  <si>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</si>
  <si>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</si>
  <si>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</si>
  <si>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</si>
  <si>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</si>
  <si>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</si>
  <si>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</si>
  <si>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</si>
  <si>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</si>
  <si>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</si>
  <si>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</si>
  <si>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</si>
  <si>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</si>
  <si>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</si>
  <si>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</si>
  <si>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</si>
  <si>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</si>
  <si>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</si>
  <si>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</si>
  <si>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</si>
  <si>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</si>
  <si>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</si>
  <si>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</si>
  <si>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</si>
  <si>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</si>
  <si>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</si>
  <si>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</si>
  <si>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</si>
  <si>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</si>
  <si>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</si>
  <si>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</si>
  <si>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</si>
  <si>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</si>
  <si>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</si>
  <si>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</si>
  <si>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</si>
  <si>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</si>
  <si>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</si>
  <si>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</si>
  <si>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</si>
  <si>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</si>
  <si>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</si>
  <si>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</si>
  <si>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</si>
  <si>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</si>
  <si>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</si>
  <si>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</si>
  <si>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</si>
  <si>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</si>
  <si>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</si>
  <si>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</si>
  <si>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</si>
  <si>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</si>
  <si>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</si>
  <si>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</si>
  <si>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</si>
  <si>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</si>
  <si>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</si>
  <si>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</si>
  <si>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</si>
  <si>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</si>
  <si>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</si>
  <si>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</si>
  <si>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</si>
  <si>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</si>
  <si>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</si>
  <si>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</si>
  <si>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</si>
  <si>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</si>
  <si>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</si>
  <si>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</si>
  <si>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</si>
  <si>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</si>
  <si>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</si>
  <si>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</si>
  <si>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</si>
  <si>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</si>
  <si>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</si>
  <si>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</si>
  <si>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</si>
  <si>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</si>
  <si>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</si>
  <si>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</si>
  <si>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</si>
  <si>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</si>
  <si>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</si>
  <si>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</si>
  <si>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</si>
  <si>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</si>
  <si>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</si>
  <si>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</si>
  <si>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</si>
  <si>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</si>
  <si>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</si>
  <si>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</si>
  <si>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</si>
  <si>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</si>
  <si>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</si>
  <si>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</si>
  <si>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</si>
  <si>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</si>
  <si>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</si>
  <si>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</si>
  <si>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</si>
  <si>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</si>
  <si>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</si>
  <si>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</si>
  <si>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</si>
  <si>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</si>
  <si>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</si>
  <si>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</si>
  <si>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</si>
  <si>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</si>
  <si>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</si>
  <si>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</si>
  <si>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</si>
  <si>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</si>
  <si>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</si>
  <si>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</si>
  <si>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</si>
  <si>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</si>
  <si>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</si>
  <si>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</si>
  <si>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</si>
  <si>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</si>
  <si>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</si>
  <si>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</si>
  <si>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</si>
  <si>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</si>
  <si>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</si>
  <si>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</si>
  <si>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</si>
  <si>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</si>
  <si>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</si>
  <si>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</si>
  <si>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</si>
  <si>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</si>
  <si>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</si>
  <si>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</si>
  <si>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</si>
  <si>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</si>
  <si>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</si>
  <si>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</si>
  <si>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</si>
  <si>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</si>
  <si>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</si>
  <si>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</si>
  <si>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</si>
  <si>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</si>
  <si>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</si>
  <si>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</si>
  <si>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</si>
  <si>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</si>
  <si>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</si>
  <si>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</si>
  <si>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</si>
  <si>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</si>
  <si>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</si>
  <si>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</si>
  <si>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</si>
  <si>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</si>
  <si>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</si>
  <si>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</si>
  <si>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</si>
  <si>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</si>
  <si>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</si>
  <si>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</si>
  <si>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</si>
  <si>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</si>
  <si>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</si>
  <si>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</si>
  <si>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</si>
  <si>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</si>
  <si>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</si>
  <si>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</si>
  <si>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</si>
  <si>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</si>
  <si>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</si>
  <si>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</si>
  <si>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</si>
  <si>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</si>
  <si>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</si>
  <si>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</si>
  <si>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</si>
  <si>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</si>
  <si>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</si>
  <si>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</si>
  <si>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</si>
  <si>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</si>
  <si>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</si>
  <si>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</si>
  <si>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</si>
  <si>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</si>
  <si>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</si>
  <si>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</si>
  <si>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</si>
  <si>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</si>
  <si>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</si>
  <si>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</si>
  <si>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</si>
  <si>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</si>
  <si>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</si>
  <si>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</si>
  <si>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</si>
  <si>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</si>
  <si>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</si>
  <si>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</si>
  <si>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</si>
  <si>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</si>
  <si>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</si>
  <si>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</si>
  <si>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</si>
  <si>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</si>
  <si>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</si>
  <si>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</si>
  <si>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</si>
  <si>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</si>
  <si>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</si>
  <si>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</si>
  <si>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</si>
  <si>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</si>
  <si>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</si>
  <si>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</si>
  <si>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</si>
  <si>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</si>
  <si>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</si>
  <si>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</si>
  <si>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</si>
  <si>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</si>
  <si>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</si>
  <si>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</si>
  <si>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</si>
  <si>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</si>
  <si>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</si>
  <si>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</si>
  <si>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</si>
  <si>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</si>
  <si>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</si>
  <si>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</si>
  <si>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</si>
  <si>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</si>
  <si>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</si>
  <si>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</si>
  <si>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</si>
  <si>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</si>
  <si>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</si>
  <si>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</si>
  <si>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</si>
  <si>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</si>
  <si>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</si>
  <si>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</si>
  <si>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</si>
  <si>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</si>
  <si>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</si>
  <si>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</si>
  <si>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</si>
  <si>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</si>
  <si>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</si>
  <si>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</si>
  <si>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</si>
  <si>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</si>
  <si>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</si>
  <si>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</si>
  <si>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</si>
  <si>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</si>
  <si>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</si>
  <si>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</si>
  <si>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</si>
  <si>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</si>
  <si>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</si>
  <si>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</si>
  <si>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</si>
  <si>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</si>
  <si>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</si>
  <si>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</si>
  <si>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</si>
  <si>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</si>
  <si>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</si>
  <si>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</si>
  <si>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</si>
  <si>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</si>
  <si>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</si>
  <si>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</si>
  <si>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</si>
  <si>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</si>
  <si>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</si>
  <si>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</si>
  <si>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</si>
  <si>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</si>
  <si>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</si>
  <si>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</si>
  <si>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</si>
  <si>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</si>
  <si>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</si>
  <si>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</si>
  <si>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</si>
  <si>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</si>
  <si>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</si>
  <si>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</si>
  <si>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</si>
  <si>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</si>
  <si>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</si>
  <si>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</si>
  <si>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</si>
  <si>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</si>
  <si>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</si>
  <si>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</si>
  <si>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</si>
  <si>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</si>
  <si>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</si>
  <si>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</si>
  <si>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</si>
  <si>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</si>
  <si>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</si>
  <si>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</si>
  <si>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</si>
  <si>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</si>
  <si>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</si>
  <si>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</si>
  <si>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</si>
  <si>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</si>
  <si>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</si>
  <si>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</si>
  <si>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</si>
  <si>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</si>
  <si>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</si>
  <si>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</si>
  <si>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</si>
  <si>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</si>
  <si>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</si>
  <si>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</si>
  <si>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</si>
  <si>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</si>
  <si>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</si>
  <si>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</si>
  <si>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</si>
  <si>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</si>
  <si>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</si>
  <si>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</si>
  <si>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</si>
  <si>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</si>
  <si>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</si>
  <si>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</si>
  <si>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</si>
  <si>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</si>
  <si>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</si>
  <si>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</si>
  <si>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</si>
  <si>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</si>
  <si>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</si>
  <si>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</si>
  <si>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</si>
  <si>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</si>
  <si>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</si>
  <si>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</si>
  <si>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</si>
  <si>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</si>
  <si>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</si>
  <si>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</si>
  <si>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</si>
  <si>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</si>
  <si>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</si>
  <si>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</si>
  <si>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</si>
  <si>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</si>
  <si>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</si>
  <si>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</si>
  <si>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</si>
  <si>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</si>
  <si>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</si>
  <si>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</si>
  <si>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</si>
  <si>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</si>
  <si>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</si>
  <si>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</si>
  <si>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</si>
  <si>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</si>
  <si>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</si>
  <si>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</si>
  <si>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</si>
  <si>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</si>
  <si>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</si>
  <si>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</si>
  <si>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</si>
  <si>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</si>
  <si>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</si>
  <si>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</si>
  <si>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</si>
  <si>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</si>
  <si>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</si>
  <si>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</si>
  <si>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</si>
  <si>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</si>
  <si>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</si>
  <si>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</si>
  <si>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</si>
  <si>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</si>
  <si>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</si>
  <si>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</si>
  <si>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</si>
  <si>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</si>
  <si>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</si>
  <si>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</si>
  <si>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</si>
  <si>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</si>
  <si>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</si>
  <si>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</si>
  <si>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</si>
  <si>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</si>
  <si>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</si>
  <si>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</si>
  <si>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</si>
  <si>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</si>
  <si>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</si>
  <si>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</si>
  <si>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</si>
  <si>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</si>
  <si>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</si>
  <si>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</si>
  <si>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</si>
  <si>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</si>
  <si>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</si>
  <si>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</si>
  <si>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</si>
  <si>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</si>
  <si>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</si>
  <si>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</si>
  <si>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</si>
  <si>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</si>
  <si>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</si>
  <si>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</si>
  <si>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</si>
  <si>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</si>
  <si>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</si>
  <si>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</si>
  <si>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</si>
  <si>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</si>
  <si>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</si>
  <si>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</si>
  <si>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</si>
  <si>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</si>
  <si>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</si>
  <si>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</si>
  <si>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</si>
  <si>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</si>
  <si>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</si>
  <si>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</si>
  <si>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</si>
  <si>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</si>
  <si>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</si>
  <si>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</si>
  <si>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</si>
  <si>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</si>
  <si>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</si>
  <si>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</si>
  <si>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</si>
  <si>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</si>
  <si>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</si>
  <si>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</si>
  <si>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</si>
  <si>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</si>
  <si>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</si>
  <si>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</si>
  <si>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</si>
  <si>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</si>
  <si>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</si>
  <si>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</si>
  <si>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</si>
  <si>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</si>
  <si>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</si>
  <si>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</si>
  <si>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</si>
  <si>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</si>
  <si>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</si>
  <si>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</si>
  <si>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</si>
  <si>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</si>
  <si>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</si>
  <si>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</si>
  <si>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</si>
  <si>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</si>
  <si>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</si>
  <si>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</si>
  <si>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</si>
  <si>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</si>
  <si>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</si>
  <si>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</si>
  <si>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</si>
  <si>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</si>
  <si>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</si>
  <si>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</si>
  <si>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</si>
  <si>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</si>
  <si>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</si>
  <si>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</si>
  <si>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</si>
  <si>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</si>
  <si>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</si>
  <si>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</si>
  <si>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</si>
  <si>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</si>
  <si>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</si>
  <si>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</si>
  <si>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</si>
  <si>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</si>
  <si>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</si>
  <si>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</si>
  <si>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</si>
  <si>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</si>
  <si>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</si>
  <si>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</si>
  <si>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</si>
  <si>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</si>
  <si>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</si>
  <si>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</si>
  <si>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</si>
  <si>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</si>
  <si>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</si>
  <si>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</si>
  <si>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</si>
  <si>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</si>
  <si>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</si>
  <si>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</si>
  <si>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</si>
  <si>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</si>
  <si>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</si>
  <si>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</si>
  <si>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</si>
  <si>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</si>
  <si>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</si>
  <si>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</si>
  <si>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</si>
  <si>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</si>
  <si>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</si>
  <si>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</si>
  <si>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</si>
  <si>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</si>
  <si>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</si>
  <si>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</si>
  <si>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</si>
  <si>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</si>
  <si>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</si>
  <si>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</si>
  <si>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</si>
  <si>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</si>
  <si>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</si>
  <si>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</si>
  <si>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</si>
  <si>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</si>
  <si>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</si>
  <si>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</si>
  <si>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</si>
  <si>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</si>
  <si>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</si>
  <si>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</si>
  <si>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</si>
  <si>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</si>
  <si>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</si>
  <si>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</si>
  <si>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</si>
  <si>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</si>
  <si>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</si>
  <si>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</si>
  <si>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</si>
  <si>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</si>
  <si>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</si>
  <si>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</si>
  <si>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</si>
  <si>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</si>
  <si>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</si>
  <si>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</si>
  <si>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</si>
  <si>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</si>
  <si>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</si>
  <si>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</si>
  <si>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</si>
  <si>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</si>
  <si>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</si>
  <si>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</si>
  <si>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</si>
  <si>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</si>
  <si>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</si>
  <si>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</si>
  <si>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</si>
  <si>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</si>
  <si>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</si>
  <si>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</si>
  <si>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</si>
  <si>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</si>
  <si>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</si>
  <si>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</si>
  <si>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</si>
  <si>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</si>
  <si>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</si>
  <si>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</si>
  <si>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</si>
  <si>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</si>
  <si>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</si>
  <si>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</si>
  <si>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</si>
  <si>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</si>
  <si>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</si>
  <si>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</si>
  <si>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</si>
  <si>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</si>
  <si>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</si>
  <si>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</si>
  <si>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</si>
  <si>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</si>
  <si>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</si>
  <si>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</si>
  <si>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</si>
  <si>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</si>
  <si>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</si>
  <si>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</si>
  <si>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</si>
  <si>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</si>
  <si>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</si>
  <si>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</si>
  <si>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</si>
  <si>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</si>
  <si>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</si>
  <si>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</si>
  <si>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</si>
  <si>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</si>
  <si>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</si>
  <si>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</si>
  <si>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</si>
  <si>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</si>
  <si>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</si>
  <si>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</si>
  <si>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</si>
  <si>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</si>
  <si>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</si>
  <si>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</si>
  <si>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</si>
  <si>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</si>
  <si>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</si>
  <si>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</si>
  <si>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</si>
  <si>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</si>
  <si>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</si>
  <si>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</si>
  <si>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</si>
  <si>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</si>
  <si>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</si>
  <si>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</si>
  <si>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</si>
  <si>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</si>
  <si>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</si>
  <si>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</si>
  <si>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</si>
  <si>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</si>
  <si>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</si>
  <si>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</si>
  <si>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</si>
  <si>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</si>
  <si>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</si>
  <si>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</si>
  <si>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</si>
  <si>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</si>
  <si>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</si>
  <si>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</si>
  <si>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</si>
  <si>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</si>
  <si>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</si>
  <si>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</si>
  <si>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</si>
  <si>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</si>
  <si>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</si>
  <si>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</si>
  <si>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</si>
  <si>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</si>
  <si>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</si>
  <si>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</si>
  <si>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</si>
  <si>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</si>
  <si>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</si>
  <si>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</si>
  <si>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</si>
  <si>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</si>
  <si>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</si>
  <si>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</si>
  <si>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</si>
  <si>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</si>
  <si>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</si>
  <si>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</si>
  <si>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</si>
  <si>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</si>
  <si>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</si>
  <si>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</si>
  <si>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</si>
  <si>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</si>
  <si>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</si>
  <si>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</si>
  <si>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</si>
  <si>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</si>
  <si>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</si>
  <si>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</si>
  <si>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</si>
  <si>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</si>
  <si>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</si>
  <si>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</si>
  <si>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</si>
  <si>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</si>
  <si>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</si>
  <si>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</si>
  <si>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</si>
  <si>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</si>
  <si>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</si>
  <si>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</si>
  <si>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</si>
  <si>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</si>
  <si>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</si>
  <si>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</si>
  <si>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</si>
  <si>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</si>
  <si>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</si>
  <si>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</si>
  <si>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</si>
  <si>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</si>
  <si>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</si>
  <si>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</si>
  <si>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</si>
  <si>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</si>
  <si>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</si>
  <si>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</si>
  <si>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</si>
  <si>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</si>
  <si>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</si>
  <si>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</si>
  <si>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</si>
  <si>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</si>
  <si>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</si>
  <si>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</si>
  <si>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</si>
  <si>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</si>
  <si>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</si>
  <si>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</si>
  <si>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</si>
  <si>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</si>
  <si>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</si>
  <si>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</si>
  <si>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</si>
  <si>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</si>
  <si>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</si>
  <si>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</si>
  <si>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</si>
  <si>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</si>
  <si>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</si>
  <si>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</si>
  <si>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</si>
  <si>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</si>
  <si>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</si>
  <si>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</si>
  <si>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</si>
  <si>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</si>
  <si>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</si>
  <si>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</si>
  <si>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</si>
  <si>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</si>
  <si>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</si>
  <si>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</si>
  <si>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</si>
  <si>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</si>
  <si>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</si>
  <si>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</si>
  <si>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</si>
  <si>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</si>
  <si>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</si>
  <si>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</si>
  <si>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</si>
  <si>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</si>
  <si>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</si>
  <si>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</si>
  <si>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</si>
  <si>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</si>
  <si>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</si>
  <si>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</si>
  <si>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</si>
  <si>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</si>
  <si>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</si>
  <si>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</si>
  <si>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</si>
  <si>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</si>
  <si>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</si>
  <si>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</si>
  <si>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</si>
  <si>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</si>
  <si>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</si>
  <si>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</si>
  <si>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</si>
  <si>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</si>
  <si>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</si>
  <si>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</si>
  <si>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</si>
  <si>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</si>
  <si>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</si>
  <si>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</si>
  <si>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</si>
  <si>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</si>
  <si>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</si>
  <si>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</si>
  <si>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</si>
  <si>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</si>
  <si>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</si>
  <si>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</si>
  <si>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</si>
  <si>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</si>
  <si>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</si>
  <si>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</si>
  <si>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</si>
  <si>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</si>
  <si>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</si>
  <si>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</si>
  <si>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</si>
  <si>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</si>
  <si>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</si>
  <si>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</si>
  <si>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</si>
  <si>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</si>
  <si>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</si>
  <si>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</si>
  <si>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</si>
  <si>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</si>
  <si>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</si>
  <si>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</si>
  <si>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</si>
  <si>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</si>
  <si>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</si>
  <si>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</si>
  <si>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</si>
  <si>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</si>
  <si>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</si>
  <si>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</si>
  <si>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</si>
  <si>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</si>
  <si>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</si>
  <si>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</si>
  <si>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</si>
  <si>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</si>
  <si>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</si>
  <si>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</si>
  <si>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</si>
  <si>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</si>
  <si>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</si>
  <si>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</si>
  <si>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</si>
  <si>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</si>
  <si>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</si>
  <si>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</si>
  <si>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</si>
  <si>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</si>
  <si>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</si>
  <si>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</si>
  <si>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</si>
  <si>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</si>
  <si>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</si>
  <si>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</si>
  <si>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</si>
  <si>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</si>
  <si>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</si>
  <si>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</si>
  <si>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</si>
  <si>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</si>
  <si>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</si>
  <si>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</si>
  <si>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</si>
  <si>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</si>
  <si>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</si>
  <si>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</si>
  <si>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</si>
  <si>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</si>
  <si>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</si>
  <si>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</si>
  <si>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</si>
  <si>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</si>
  <si>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</si>
  <si>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</si>
  <si>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</si>
  <si>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</si>
  <si>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</si>
  <si>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</si>
  <si>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</si>
  <si>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</si>
  <si>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</si>
  <si>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</si>
  <si>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</si>
  <si>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</si>
  <si>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</si>
  <si>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</si>
  <si>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</si>
  <si>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</si>
  <si>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</si>
  <si>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</si>
  <si>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</si>
  <si>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</si>
  <si>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</si>
  <si>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</si>
  <si>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</si>
  <si>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</si>
  <si>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</si>
  <si>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</si>
  <si>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</si>
  <si>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</si>
  <si>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</si>
  <si>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</si>
  <si>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</si>
  <si>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</si>
  <si>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</si>
  <si>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</si>
  <si>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</si>
  <si>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</si>
  <si>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</si>
  <si>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</si>
  <si>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</si>
  <si>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</si>
  <si>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</si>
  <si>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</si>
  <si>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</si>
  <si>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</si>
  <si>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</si>
  <si>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</si>
  <si>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</si>
  <si>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</si>
  <si>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</si>
  <si>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</si>
  <si>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</si>
  <si>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</si>
  <si>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</si>
  <si>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</si>
  <si>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</si>
  <si>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</si>
  <si>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</si>
  <si>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</si>
  <si>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</si>
  <si>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</si>
  <si>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</si>
  <si>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</si>
  <si>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</si>
  <si>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</si>
  <si>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</si>
  <si>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</si>
  <si>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</si>
  <si>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</si>
  <si>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</si>
  <si>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</si>
  <si>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</si>
  <si>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</si>
  <si>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</si>
  <si>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</si>
  <si>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</si>
  <si>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</si>
  <si>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</si>
  <si>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</si>
  <si>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</si>
  <si>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</si>
  <si>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</si>
  <si>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</si>
  <si>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</si>
  <si>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</si>
  <si>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</si>
  <si>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</si>
  <si>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</si>
  <si>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</si>
  <si>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</si>
  <si>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</si>
  <si>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</si>
  <si>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</si>
  <si>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</si>
  <si>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</si>
  <si>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</si>
  <si>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</si>
  <si>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</si>
  <si>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</si>
  <si>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</si>
  <si>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</si>
  <si>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</si>
  <si>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</si>
  <si>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</si>
  <si>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</si>
  <si>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</si>
  <si>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</si>
  <si>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</si>
  <si>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</si>
  <si>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</si>
  <si>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</si>
  <si>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</si>
  <si>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</si>
  <si>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</si>
  <si>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</si>
  <si>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</si>
  <si>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</si>
  <si>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</si>
  <si>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</si>
  <si>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</si>
  <si>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</si>
  <si>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</si>
  <si>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</si>
  <si>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</si>
  <si>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</si>
  <si>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</si>
  <si>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</si>
  <si>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</si>
  <si>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</si>
  <si>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</si>
  <si>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</si>
  <si>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</si>
  <si>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</si>
  <si>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</si>
  <si>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</si>
  <si>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</si>
  <si>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</si>
  <si>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</si>
  <si>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</si>
  <si>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</si>
  <si>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</si>
  <si>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</si>
  <si>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</si>
  <si>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</si>
  <si>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</si>
  <si>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</si>
  <si>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</si>
  <si>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</si>
  <si>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</si>
  <si>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</si>
  <si>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</si>
  <si>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</si>
  <si>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</si>
  <si>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</si>
  <si>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</si>
  <si>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</si>
  <si>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</si>
  <si>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</si>
  <si>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</si>
  <si>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</si>
  <si>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</si>
  <si>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</si>
  <si>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</si>
  <si>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</si>
  <si>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</si>
  <si>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</si>
  <si>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</si>
  <si>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</si>
  <si>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</si>
  <si>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</si>
  <si>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</si>
  <si>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</si>
  <si>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</si>
  <si>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</si>
  <si>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</si>
  <si>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</si>
  <si>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</si>
  <si>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</si>
  <si>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</si>
  <si>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</si>
  <si>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</si>
  <si>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</si>
  <si>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</si>
  <si>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</si>
  <si>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</si>
  <si>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</si>
  <si>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</si>
  <si>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</si>
  <si>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</si>
  <si>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</si>
  <si>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</si>
  <si>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</si>
  <si>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</si>
  <si>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</si>
  <si>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</si>
  <si>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</si>
  <si>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</si>
  <si>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</si>
  <si>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</si>
  <si>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</si>
  <si>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</si>
  <si>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</si>
  <si>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</si>
  <si>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</si>
  <si>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</si>
  <si>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</si>
  <si>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</si>
  <si>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</si>
  <si>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</si>
  <si>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</si>
  <si>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</si>
  <si>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</si>
  <si>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</si>
  <si>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</si>
  <si>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</si>
  <si>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</si>
  <si>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</si>
  <si>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</si>
  <si>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</si>
  <si>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</si>
  <si>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</si>
  <si>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</si>
  <si>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</si>
  <si>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</si>
  <si>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</si>
  <si>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</si>
  <si>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</si>
  <si>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</si>
  <si>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</si>
  <si>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</si>
  <si>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</si>
  <si>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</si>
  <si>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</si>
  <si>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</si>
  <si>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</si>
  <si>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</si>
  <si>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</si>
  <si>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</si>
  <si>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</si>
  <si>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</si>
  <si>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</si>
  <si>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</si>
  <si>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</si>
  <si>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</si>
  <si>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</si>
  <si>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</si>
  <si>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</si>
  <si>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</si>
  <si>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</si>
  <si>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</si>
  <si>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</si>
  <si>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</si>
  <si>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</si>
  <si>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</si>
  <si>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</si>
  <si>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</si>
  <si>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</si>
  <si>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</si>
  <si>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</si>
  <si>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</si>
  <si>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</si>
  <si>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</si>
  <si>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</si>
  <si>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</si>
  <si>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</si>
  <si>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</si>
  <si>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</si>
  <si>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</si>
  <si>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</si>
  <si>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</si>
  <si>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</si>
  <si>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</si>
  <si>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</si>
  <si>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</si>
  <si>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</si>
  <si>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</si>
  <si>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</si>
  <si>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</si>
  <si>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</si>
  <si>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</si>
  <si>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</si>
  <si>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</si>
  <si>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</si>
  <si>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</si>
  <si>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</si>
  <si>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</si>
  <si>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</si>
  <si>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</si>
  <si>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</si>
  <si>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</si>
  <si>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</si>
  <si>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</si>
  <si>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</si>
  <si>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</si>
  <si>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</si>
  <si>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</si>
  <si>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</si>
  <si>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</si>
  <si>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</si>
  <si>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</si>
  <si>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</si>
  <si>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</si>
  <si>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</si>
  <si>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</si>
  <si>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</si>
  <si>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</si>
  <si>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</si>
  <si>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</si>
  <si>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</si>
  <si>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</si>
  <si>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</si>
  <si>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</si>
  <si>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</si>
  <si>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</si>
  <si>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</si>
  <si>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</si>
  <si>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</si>
  <si>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</si>
  <si>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</si>
  <si>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</si>
  <si>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</si>
  <si>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</si>
  <si>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</si>
  <si>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</si>
  <si>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</si>
  <si>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</si>
  <si>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</si>
  <si>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</si>
  <si>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</si>
  <si>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</si>
  <si>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</si>
  <si>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</si>
  <si>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</si>
  <si>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</si>
  <si>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</si>
  <si>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</si>
  <si>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</si>
  <si>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</si>
  <si>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</si>
  <si>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</si>
  <si>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</si>
  <si>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</si>
  <si>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</si>
  <si>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</si>
  <si>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</si>
  <si>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</si>
  <si>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</si>
  <si>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</si>
  <si>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</si>
  <si>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</si>
  <si>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</si>
  <si>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</si>
  <si>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</si>
  <si>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</si>
  <si>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</si>
  <si>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</si>
  <si>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</si>
  <si>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</si>
  <si>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</si>
  <si>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</si>
  <si>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</si>
  <si>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</si>
  <si>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</si>
  <si>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</si>
  <si>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</si>
  <si>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</si>
  <si>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</si>
  <si>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</si>
  <si>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</si>
  <si>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</si>
  <si>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</si>
  <si>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</si>
  <si>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</si>
  <si>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</si>
  <si>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</si>
  <si>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</si>
  <si>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</si>
  <si>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</si>
  <si>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</si>
  <si>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</si>
  <si>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</si>
  <si>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</si>
  <si>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</si>
  <si>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</si>
  <si>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</si>
  <si>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</si>
  <si>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</si>
  <si>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</si>
  <si>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</si>
  <si>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</si>
  <si>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</si>
  <si>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</si>
  <si>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</si>
  <si>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</si>
  <si>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</si>
  <si>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</si>
  <si>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</si>
  <si>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</si>
  <si>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</si>
  <si>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</si>
  <si>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</si>
  <si>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</si>
  <si>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</si>
  <si>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</si>
  <si>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</si>
  <si>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</si>
  <si>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</si>
  <si>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</si>
  <si>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</si>
  <si>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</si>
  <si>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</si>
  <si>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</si>
  <si>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</si>
  <si>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</si>
  <si>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</si>
  <si>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</si>
  <si>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</si>
  <si>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</si>
  <si>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</si>
  <si>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</si>
  <si>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</si>
  <si>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</si>
  <si>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</si>
  <si>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</si>
  <si>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</si>
  <si>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</si>
  <si>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</si>
  <si>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</si>
  <si>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</si>
  <si>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</si>
  <si>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</si>
  <si>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</si>
  <si>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</si>
  <si>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</si>
  <si>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</si>
  <si>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</si>
  <si>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</si>
  <si>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</si>
  <si>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</si>
  <si>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</si>
  <si>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</si>
  <si>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</si>
  <si>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</si>
  <si>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</si>
  <si>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</si>
  <si>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</si>
  <si>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</si>
  <si>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</si>
  <si>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</si>
  <si>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</si>
  <si>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</si>
  <si>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</si>
  <si>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</si>
  <si>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</si>
  <si>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</si>
  <si>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</si>
  <si>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</si>
  <si>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</si>
  <si>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</si>
  <si>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</si>
  <si>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</si>
  <si>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</si>
  <si>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</si>
  <si>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</si>
  <si>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</si>
  <si>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</si>
  <si>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</si>
  <si>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</si>
  <si>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</si>
  <si>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</si>
  <si>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</si>
  <si>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</si>
  <si>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</si>
  <si>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</si>
  <si>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</si>
  <si>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</si>
  <si>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</si>
  <si>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</si>
  <si>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</si>
  <si>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</si>
  <si>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</si>
  <si>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</si>
  <si>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</si>
  <si>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</si>
  <si>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</si>
  <si>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</si>
  <si>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</si>
  <si>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</si>
  <si>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</si>
  <si>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</si>
  <si>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</si>
  <si>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</si>
  <si>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</si>
  <si>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</si>
  <si>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</si>
  <si>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</si>
  <si>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</si>
  <si>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</si>
  <si>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</si>
  <si>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</si>
  <si>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</si>
  <si>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</si>
  <si>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</si>
  <si>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</si>
  <si>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</si>
  <si>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</si>
  <si>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</si>
  <si>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</si>
  <si>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</si>
  <si>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</si>
  <si>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</si>
  <si>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</si>
  <si>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</si>
  <si>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</si>
  <si>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</si>
  <si>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</si>
  <si>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</si>
  <si>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</si>
  <si>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</si>
  <si>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</si>
  <si>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</si>
  <si>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</si>
  <si>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</si>
  <si>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</si>
  <si>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</si>
  <si>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</si>
  <si>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</si>
  <si>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</si>
  <si>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</si>
  <si>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</si>
  <si>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</si>
  <si>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</si>
  <si>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</si>
  <si>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</si>
  <si>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</si>
  <si>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</si>
  <si>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</si>
  <si>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</si>
  <si>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</si>
  <si>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</si>
  <si>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</si>
  <si>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</si>
  <si>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</si>
  <si>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</si>
  <si>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</si>
  <si>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</si>
  <si>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</si>
  <si>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</si>
  <si>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</si>
  <si>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</si>
  <si>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</si>
  <si>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</si>
  <si>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</si>
  <si>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</si>
  <si>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</si>
  <si>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</si>
  <si>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</si>
  <si>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</si>
  <si>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</si>
  <si>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</si>
  <si>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</si>
  <si>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</si>
  <si>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</si>
  <si>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</si>
  <si>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</si>
  <si>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</si>
  <si>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</si>
  <si>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</si>
  <si>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</si>
  <si>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</si>
  <si>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</si>
  <si>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</si>
  <si>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</si>
  <si>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</si>
  <si>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</si>
  <si>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</si>
  <si>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</si>
  <si>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</si>
  <si>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</si>
  <si>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</si>
  <si>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</si>
  <si>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</si>
  <si>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</si>
  <si>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</si>
  <si>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</si>
  <si>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</si>
  <si>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</si>
  <si>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</si>
  <si>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</si>
  <si>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</si>
  <si>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</si>
  <si>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</si>
  <si>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</si>
  <si>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</si>
  <si>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</si>
  <si>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</si>
  <si>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</si>
  <si>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</si>
  <si>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</si>
  <si>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</si>
  <si>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</si>
  <si>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</si>
  <si>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</si>
  <si>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</si>
  <si>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</si>
  <si>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</si>
  <si>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</si>
  <si>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</si>
  <si>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</si>
  <si>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</si>
  <si>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</si>
  <si>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</si>
  <si>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</si>
  <si>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</si>
  <si>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</si>
  <si>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</si>
  <si>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</si>
  <si>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</si>
  <si>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</si>
  <si>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</si>
  <si>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</si>
  <si>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</si>
  <si>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</si>
  <si>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</si>
  <si>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</si>
  <si>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</si>
  <si>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</si>
  <si>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</si>
  <si>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</si>
  <si>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</si>
  <si>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</si>
  <si>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</si>
  <si>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</si>
  <si>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</si>
  <si>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</si>
  <si>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</si>
  <si>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</si>
  <si>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</si>
  <si>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</si>
  <si>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</si>
  <si>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</si>
  <si>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</si>
  <si>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</si>
  <si>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</si>
  <si>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</si>
  <si>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</si>
  <si>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</si>
  <si>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</si>
  <si>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</si>
  <si>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</si>
  <si>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</si>
  <si>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</si>
  <si>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</si>
  <si>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</si>
  <si>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</si>
  <si>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</si>
  <si>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</si>
  <si>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</si>
  <si>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</si>
  <si>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</si>
  <si>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</si>
  <si>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</si>
  <si>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</si>
  <si>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</si>
  <si>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</si>
  <si>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</si>
  <si>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</si>
  <si>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</si>
  <si>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</si>
  <si>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</si>
  <si>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</si>
  <si>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</si>
  <si>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</si>
  <si>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</si>
  <si>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</si>
  <si>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</si>
  <si>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</si>
  <si>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</si>
  <si>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</si>
  <si>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</si>
  <si>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</si>
  <si>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</si>
  <si>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</si>
  <si>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</si>
  <si>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</si>
  <si>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</si>
  <si>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</si>
  <si>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</si>
  <si>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</si>
  <si>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</si>
  <si>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</si>
  <si>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</si>
  <si>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</si>
  <si>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</si>
  <si>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</si>
  <si>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</si>
  <si>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</si>
  <si>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</si>
  <si>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</si>
  <si>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</si>
  <si>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</si>
  <si>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</si>
  <si>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</si>
  <si>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</si>
  <si>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</si>
  <si>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</si>
  <si>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</si>
  <si>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</si>
  <si>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</si>
  <si>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</si>
  <si>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</si>
  <si>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</si>
  <si>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</si>
  <si>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</si>
  <si>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</si>
  <si>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</si>
  <si>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</si>
  <si>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</si>
  <si>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</si>
  <si>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</si>
  <si>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</si>
  <si>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</si>
  <si>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</si>
  <si>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</si>
  <si>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</si>
  <si>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</si>
  <si>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</si>
  <si>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</si>
  <si>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</si>
  <si>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</si>
  <si>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</si>
  <si>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</si>
  <si>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</si>
  <si>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</si>
  <si>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</si>
  <si>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</si>
  <si>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</si>
  <si>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</si>
  <si>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</si>
  <si>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</si>
  <si>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</si>
  <si>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</si>
  <si>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</si>
  <si>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</si>
  <si>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</si>
  <si>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</si>
  <si>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</si>
  <si>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</si>
  <si>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</si>
  <si>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</si>
  <si>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</si>
  <si>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</si>
  <si>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</si>
  <si>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</si>
  <si>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</si>
  <si>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</si>
  <si>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</si>
  <si>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</si>
  <si>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</si>
  <si>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</si>
  <si>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</si>
  <si>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</si>
  <si>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</si>
  <si>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</si>
  <si>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</si>
  <si>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</si>
  <si>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</si>
  <si>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</si>
  <si>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</si>
  <si>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</si>
  <si>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</si>
  <si>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</si>
  <si>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</si>
  <si>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</si>
  <si>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</si>
  <si>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</si>
  <si>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</si>
  <si>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</si>
  <si>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</si>
  <si>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</si>
  <si>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</si>
  <si>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</si>
  <si>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</si>
  <si>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</si>
  <si>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</si>
  <si>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</si>
  <si>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</si>
  <si>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</si>
  <si>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</si>
  <si>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</si>
  <si>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</si>
  <si>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</si>
  <si>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</si>
  <si>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</si>
  <si>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</si>
  <si>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</si>
  <si>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</si>
  <si>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</si>
  <si>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</si>
  <si>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</si>
  <si>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</si>
  <si>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</si>
  <si>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</si>
  <si>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</si>
  <si>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</si>
  <si>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</si>
  <si>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</si>
  <si>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</si>
  <si>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</si>
  <si>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</si>
  <si>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</si>
  <si>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</si>
  <si>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</si>
  <si>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</si>
  <si>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</si>
  <si>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</si>
  <si>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</si>
  <si>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</si>
  <si>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</si>
  <si>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</si>
  <si>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</si>
  <si>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</si>
  <si>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</si>
  <si>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</si>
  <si>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</si>
  <si>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</si>
  <si>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</si>
  <si>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</si>
  <si>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</si>
  <si>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</si>
  <si>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</si>
  <si>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</si>
  <si>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</si>
  <si>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</si>
  <si>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</si>
  <si>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</si>
  <si>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</si>
  <si>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</si>
  <si>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</si>
  <si>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</si>
  <si>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</si>
  <si>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</si>
  <si>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</si>
  <si>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</si>
  <si>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</si>
  <si>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</si>
  <si>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</si>
  <si>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</si>
  <si>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</si>
  <si>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</si>
  <si>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</si>
  <si>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</si>
  <si>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</si>
  <si>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</si>
  <si>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</si>
  <si>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</si>
  <si>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</si>
  <si>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</si>
  <si>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</si>
  <si>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</si>
  <si>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</si>
  <si>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</si>
  <si>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</si>
  <si>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</si>
  <si>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</si>
  <si>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</si>
  <si>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</si>
  <si>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</si>
  <si>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</si>
  <si>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</si>
  <si>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</si>
  <si>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</si>
  <si>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</si>
  <si>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</si>
  <si>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</si>
  <si>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</si>
  <si>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</si>
  <si>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</si>
  <si>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</si>
  <si>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</si>
  <si>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</si>
  <si>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</si>
  <si>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</si>
  <si>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</si>
  <si>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</si>
  <si>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</si>
  <si>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</si>
  <si>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</si>
  <si>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</si>
  <si>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</si>
  <si>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</si>
  <si>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</si>
  <si>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</si>
  <si>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</si>
  <si>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</si>
  <si>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</si>
  <si>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</si>
  <si>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</si>
  <si>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</si>
  <si>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</si>
  <si>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</si>
  <si>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</si>
  <si>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</si>
  <si>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</si>
  <si>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</si>
  <si>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</si>
  <si>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</si>
  <si>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</si>
  <si>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</si>
  <si>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</si>
  <si>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</si>
  <si>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</si>
  <si>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</si>
  <si>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</si>
  <si>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</si>
  <si>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</si>
  <si>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</si>
  <si>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</si>
  <si>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</si>
  <si>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</si>
  <si>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</si>
  <si>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</si>
  <si>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</si>
  <si>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</si>
  <si>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</si>
  <si>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</si>
  <si>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</si>
  <si>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</si>
  <si>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</si>
  <si>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</si>
  <si>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</si>
  <si>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</si>
  <si>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</si>
  <si>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</si>
  <si>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</si>
  <si>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</si>
  <si>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</si>
  <si>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</si>
  <si>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</si>
  <si>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</si>
  <si>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</si>
  <si>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</si>
  <si>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</si>
  <si>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</si>
  <si>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</si>
  <si>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</si>
  <si>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</si>
  <si>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</si>
  <si>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</si>
  <si>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</si>
  <si>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</si>
  <si>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</si>
  <si>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</si>
  <si>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</si>
  <si>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</si>
  <si>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</si>
  <si>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</si>
  <si>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</si>
  <si>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</si>
  <si>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</si>
  <si>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</si>
  <si>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</si>
  <si>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</si>
  <si>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</si>
  <si>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</si>
  <si>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</si>
  <si>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</si>
  <si>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</si>
  <si>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</si>
  <si>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</si>
  <si>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</si>
  <si>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</si>
  <si>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</si>
  <si>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</si>
  <si>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</si>
  <si>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</si>
  <si>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</si>
  <si>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</si>
  <si>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</si>
  <si>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</si>
  <si>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</si>
  <si>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</si>
  <si>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</si>
  <si>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</si>
  <si>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</si>
  <si>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</si>
  <si>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</si>
  <si>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</si>
  <si>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</si>
  <si>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</si>
  <si>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</si>
  <si>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</si>
  <si>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</si>
  <si>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</si>
  <si>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</si>
  <si>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</si>
  <si>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</si>
  <si>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</si>
  <si>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</si>
  <si>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</si>
  <si>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</si>
  <si>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</si>
  <si>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</si>
  <si>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</si>
  <si>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</si>
  <si>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</si>
  <si>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</si>
  <si>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</si>
  <si>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</si>
  <si>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</si>
  <si>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</si>
  <si>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</si>
  <si>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</si>
  <si>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</si>
  <si>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</si>
  <si>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</si>
  <si>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</si>
  <si>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</si>
  <si>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</si>
  <si>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</si>
  <si>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</si>
  <si>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</si>
  <si>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</si>
  <si>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</si>
  <si>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</si>
  <si>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</si>
  <si>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</si>
  <si>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</si>
  <si>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</si>
  <si>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</si>
  <si>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</si>
  <si>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</si>
  <si>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</si>
  <si>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</si>
  <si>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</si>
  <si>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</si>
  <si>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</si>
  <si>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</si>
  <si>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</si>
  <si>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</si>
  <si>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</si>
  <si>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</si>
  <si>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</si>
  <si>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</si>
  <si>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</si>
  <si>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</si>
  <si>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</si>
  <si>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</si>
  <si>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</si>
  <si>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</si>
  <si>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</si>
  <si>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</si>
  <si>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</si>
  <si>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</si>
  <si>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</si>
  <si>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</si>
  <si>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</si>
  <si>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</si>
  <si>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</si>
  <si>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</si>
  <si>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</si>
  <si>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</si>
  <si>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</si>
  <si>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</si>
  <si>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</si>
  <si>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</si>
  <si>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</si>
  <si>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</si>
  <si>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</si>
  <si>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</si>
  <si>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</si>
  <si>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</si>
  <si>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</si>
  <si>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</si>
  <si>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</si>
  <si>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</si>
  <si>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</si>
  <si>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</si>
  <si>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</si>
  <si>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</si>
  <si>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</si>
  <si>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</si>
  <si>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</si>
  <si>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</si>
  <si>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</si>
  <si>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</si>
  <si>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</si>
  <si>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</si>
  <si>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</si>
  <si>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</si>
  <si>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</si>
  <si>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</si>
  <si>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</si>
  <si>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</si>
  <si>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</si>
  <si>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</si>
  <si>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</si>
  <si>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</si>
  <si>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</si>
  <si>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</si>
  <si>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</si>
  <si>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</si>
  <si>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</si>
  <si>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</si>
  <si>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</si>
  <si>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</si>
  <si>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</si>
  <si>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</si>
  <si>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</si>
  <si>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</si>
  <si>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</si>
  <si>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</si>
  <si>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</si>
  <si>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</si>
  <si>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</si>
  <si>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</si>
  <si>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</si>
  <si>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</si>
  <si>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</si>
  <si>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</si>
  <si>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</si>
  <si>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</si>
  <si>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</si>
  <si>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</si>
  <si>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</si>
  <si>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</si>
  <si>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</si>
  <si>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</si>
  <si>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</si>
  <si>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</si>
  <si>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</si>
  <si>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</si>
  <si>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</si>
  <si>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</si>
  <si>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</si>
  <si>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</si>
  <si>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</si>
  <si>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</si>
  <si>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</si>
  <si>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</si>
  <si>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</si>
  <si>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</si>
  <si>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</si>
  <si>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</si>
  <si>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</si>
  <si>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</si>
  <si>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</si>
  <si>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</si>
  <si>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</si>
  <si>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</si>
  <si>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</si>
  <si>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</si>
  <si>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</si>
  <si>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</si>
  <si>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</si>
  <si>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</si>
  <si>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</si>
  <si>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</si>
  <si>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</si>
  <si>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</si>
  <si>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</si>
  <si>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</si>
  <si>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</si>
  <si>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</si>
  <si>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</si>
  <si>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</si>
  <si>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</si>
  <si>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</si>
  <si>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</si>
  <si>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</si>
  <si>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</si>
  <si>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</si>
  <si>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</si>
  <si>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</si>
  <si>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</si>
  <si>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</si>
  <si>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</si>
  <si>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</si>
  <si>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</si>
  <si>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</si>
  <si>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</si>
  <si>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</si>
  <si>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</si>
  <si>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</si>
  <si>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</si>
  <si>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</si>
  <si>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</si>
  <si>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</si>
  <si>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</si>
  <si>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</si>
  <si>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</si>
  <si>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</si>
  <si>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</si>
  <si>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</si>
  <si>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</si>
  <si>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</si>
  <si>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</si>
  <si>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</si>
  <si>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</si>
  <si>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</si>
  <si>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</si>
  <si>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</si>
  <si>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</si>
  <si>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</si>
  <si>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</si>
  <si>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</si>
  <si>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</si>
  <si>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</si>
  <si>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</si>
  <si>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</si>
  <si>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</si>
  <si>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</si>
  <si>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</si>
  <si>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</si>
  <si>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</si>
  <si>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</si>
  <si>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</si>
  <si>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</si>
  <si>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</si>
  <si>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</si>
  <si>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</si>
  <si>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</si>
  <si>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</si>
  <si>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</si>
  <si>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</si>
  <si>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</si>
  <si>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</si>
  <si>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</si>
  <si>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</si>
  <si>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</si>
  <si>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</si>
  <si>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</si>
  <si>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</si>
  <si>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</si>
  <si>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</si>
  <si>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</si>
  <si>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</si>
  <si>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</si>
  <si>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</si>
  <si>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</si>
  <si>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</si>
  <si>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</si>
  <si>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</si>
  <si>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</si>
  <si>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</si>
  <si>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</si>
  <si>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</si>
  <si>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</si>
  <si>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</si>
  <si>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</si>
  <si>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</si>
  <si>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</si>
  <si>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</si>
  <si>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</si>
  <si>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</si>
  <si>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</si>
  <si>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</si>
  <si>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</si>
  <si>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</si>
  <si>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</si>
  <si>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</si>
  <si>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</si>
  <si>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</si>
  <si>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</si>
  <si>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</si>
  <si>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</si>
  <si>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</si>
  <si>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</si>
  <si>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</si>
  <si>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</si>
  <si>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</si>
  <si>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</si>
  <si>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</si>
  <si>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</si>
  <si>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</si>
  <si>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</si>
  <si>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</si>
  <si>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</si>
  <si>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</si>
  <si>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</si>
  <si>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</si>
  <si>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</si>
  <si>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</si>
  <si>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</si>
  <si>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</si>
  <si>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</si>
  <si>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</si>
  <si>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</si>
  <si>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</si>
  <si>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</si>
  <si>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</si>
  <si>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</si>
  <si>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</si>
  <si>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</si>
  <si>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</si>
  <si>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</si>
  <si>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</si>
  <si>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</si>
  <si>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</si>
  <si>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</si>
  <si>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</si>
  <si>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</si>
  <si>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</si>
  <si>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</si>
  <si>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</si>
  <si>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</si>
  <si>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</si>
  <si>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</si>
  <si>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</si>
  <si>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</si>
  <si>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</si>
  <si>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</si>
  <si>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</si>
  <si>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</si>
  <si>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</si>
  <si>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</si>
  <si>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</si>
  <si>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</si>
  <si>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</si>
  <si>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</si>
  <si>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</si>
  <si>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</si>
  <si>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</si>
  <si>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</si>
  <si>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</si>
  <si>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</si>
  <si>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</si>
  <si>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</si>
  <si>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</si>
  <si>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</si>
  <si>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</si>
  <si>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</si>
  <si>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</si>
  <si>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</si>
  <si>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</si>
  <si>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</si>
  <si>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</si>
  <si>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</si>
  <si>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</si>
  <si>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</si>
  <si>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</si>
  <si>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</si>
  <si>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</si>
  <si>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</si>
  <si>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</si>
  <si>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</si>
  <si>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</si>
  <si>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</si>
  <si>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</si>
  <si>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</si>
  <si>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</si>
  <si>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</si>
  <si>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</si>
  <si>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</si>
  <si>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</si>
  <si>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</si>
  <si>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</si>
  <si>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</si>
  <si>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</si>
  <si>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</si>
  <si>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</si>
  <si>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</si>
  <si>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</si>
  <si>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</si>
  <si>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</si>
  <si>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</si>
  <si>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</si>
  <si>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</si>
  <si>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</si>
  <si>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</si>
  <si>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</si>
  <si>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</si>
  <si>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</si>
  <si>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</si>
  <si>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</si>
  <si>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</si>
  <si>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</si>
  <si>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</si>
  <si>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</si>
  <si>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</si>
  <si>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</si>
  <si>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</si>
  <si>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</si>
  <si>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</si>
  <si>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</si>
  <si>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</si>
  <si>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</si>
  <si>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</si>
  <si>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</si>
  <si>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</si>
  <si>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</si>
  <si>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</si>
  <si>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</si>
  <si>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</si>
  <si>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</si>
  <si>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</si>
  <si>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</si>
  <si>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</si>
  <si>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</si>
  <si>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</si>
  <si>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</si>
  <si>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</si>
  <si>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</si>
  <si>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</si>
  <si>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</si>
  <si>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</si>
  <si>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</si>
  <si>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</si>
  <si>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</si>
  <si>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</si>
  <si>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</si>
  <si>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</si>
  <si>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</si>
  <si>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</si>
  <si>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</si>
  <si>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</si>
  <si>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</si>
  <si>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</si>
  <si>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</si>
  <si>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</si>
  <si>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</si>
  <si>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</si>
  <si>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</si>
  <si>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</si>
  <si>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</si>
  <si>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</si>
  <si>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</si>
  <si>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</si>
  <si>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</si>
  <si>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</si>
  <si>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</si>
  <si>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</si>
  <si>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</si>
  <si>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</si>
  <si>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</si>
  <si>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</si>
  <si>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</si>
  <si>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</si>
  <si>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</si>
  <si>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</si>
  <si>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</si>
  <si>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</si>
  <si>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</si>
  <si>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</si>
  <si>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</si>
  <si>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</si>
  <si>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</si>
  <si>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</si>
  <si>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</si>
  <si>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</si>
  <si>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</si>
  <si>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</si>
  <si>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</si>
  <si>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</si>
  <si>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</si>
  <si>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</si>
  <si>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</si>
  <si>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</si>
  <si>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</si>
  <si>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</si>
  <si>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</si>
  <si>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</si>
  <si>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</si>
  <si>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</si>
  <si>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</si>
  <si>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</si>
  <si>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</si>
  <si>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</si>
  <si>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</si>
  <si>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</si>
  <si>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</si>
  <si>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</si>
  <si>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</si>
  <si>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</si>
  <si>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</si>
  <si>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</si>
  <si>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</si>
  <si>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</si>
  <si>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</si>
  <si>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</si>
  <si>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</si>
  <si>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</si>
  <si>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</si>
  <si>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</si>
  <si>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</si>
  <si>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</si>
  <si>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</si>
  <si>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</si>
  <si>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</si>
  <si>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</si>
  <si>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</si>
  <si>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</si>
  <si>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</si>
  <si>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</si>
  <si>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</si>
  <si>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</si>
  <si>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</si>
  <si>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</si>
  <si>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</si>
  <si>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</si>
  <si>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</si>
  <si>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</si>
  <si>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</si>
  <si>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</si>
  <si>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</si>
  <si>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</si>
  <si>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</si>
  <si>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</si>
  <si>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</si>
  <si>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</si>
  <si>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</si>
  <si>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</si>
  <si>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</si>
  <si>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</si>
  <si>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</si>
  <si>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</si>
  <si>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</si>
  <si>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</si>
  <si>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</si>
  <si>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</si>
  <si>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</si>
  <si>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</si>
  <si>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</si>
  <si>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</si>
  <si>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</si>
  <si>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</si>
  <si>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</si>
  <si>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</si>
  <si>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</si>
  <si>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</si>
  <si>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</si>
  <si>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</si>
  <si>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</si>
  <si>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</si>
  <si>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</si>
  <si>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</si>
  <si>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</si>
  <si>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</si>
  <si>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</si>
  <si>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</si>
  <si>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</si>
  <si>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</si>
  <si>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</si>
  <si>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</si>
  <si>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</si>
  <si>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</si>
  <si>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</si>
  <si>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</si>
  <si>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</si>
  <si>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</si>
  <si>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</si>
  <si>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</si>
  <si>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</si>
  <si>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</si>
  <si>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</si>
  <si>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</si>
  <si>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</si>
  <si>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</si>
  <si>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</si>
  <si>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</si>
  <si>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</si>
  <si>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</si>
  <si>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</si>
  <si>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</si>
  <si>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</si>
  <si>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</si>
  <si>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</si>
  <si>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</si>
  <si>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</si>
  <si>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</si>
  <si>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</si>
  <si>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</si>
  <si>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</si>
  <si>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</si>
  <si>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</si>
  <si>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</si>
  <si>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</si>
  <si>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</si>
  <si>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</si>
  <si>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</si>
  <si>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</si>
  <si>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</si>
  <si>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</si>
  <si>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</si>
  <si>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</si>
  <si>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</si>
  <si>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</si>
  <si>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</si>
  <si>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</si>
  <si>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</si>
  <si>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</si>
  <si>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</si>
  <si>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</si>
  <si>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</si>
  <si>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</si>
  <si>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</si>
  <si>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</si>
  <si>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</si>
  <si>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</si>
  <si>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</si>
  <si>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</si>
  <si>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</si>
  <si>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</si>
  <si>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</si>
  <si>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</si>
  <si>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</si>
  <si>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</si>
  <si>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</si>
  <si>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</si>
  <si>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</si>
  <si>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</si>
  <si>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</si>
  <si>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</si>
  <si>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</si>
  <si>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</si>
  <si>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</si>
  <si>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</si>
  <si>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</si>
  <si>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</si>
  <si>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</si>
  <si>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</si>
  <si>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</si>
  <si>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</si>
  <si>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</si>
  <si>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</si>
  <si>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</si>
  <si>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</si>
  <si>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</si>
  <si>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</si>
  <si>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</si>
  <si>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</si>
  <si>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</si>
  <si>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</si>
  <si>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</si>
  <si>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</si>
  <si>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</si>
  <si>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</si>
  <si>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</si>
  <si>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</si>
  <si>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</si>
  <si>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</si>
  <si>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</si>
  <si>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</si>
  <si>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</si>
  <si>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</si>
  <si>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</si>
  <si>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</si>
  <si>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</si>
  <si>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</si>
  <si>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</si>
  <si>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</si>
  <si>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</si>
  <si>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</si>
  <si>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</si>
  <si>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</si>
  <si>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</si>
  <si>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</si>
  <si>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</si>
  <si>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</si>
  <si>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</si>
  <si>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</si>
  <si>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</si>
  <si>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</si>
  <si>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</si>
  <si>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</si>
  <si>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</si>
  <si>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</si>
  <si>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</si>
  <si>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</si>
  <si>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</si>
  <si>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</si>
  <si>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</si>
  <si>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</si>
  <si>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</si>
  <si>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</si>
  <si>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</si>
  <si>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</si>
  <si>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</si>
  <si>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</si>
  <si>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</si>
  <si>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</si>
  <si>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</si>
  <si>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</si>
  <si>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</si>
  <si>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</si>
  <si>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</si>
  <si>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</si>
  <si>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</si>
  <si>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</si>
  <si>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</si>
  <si>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</si>
  <si>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</si>
  <si>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</si>
  <si>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</si>
  <si>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</si>
  <si>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</si>
  <si>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</si>
  <si>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</si>
  <si>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</si>
  <si>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</si>
  <si>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</si>
  <si>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</si>
  <si>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</si>
  <si>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</si>
  <si>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</si>
  <si>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</si>
  <si>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</si>
  <si>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</si>
  <si>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</si>
  <si>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</si>
  <si>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</si>
  <si>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</si>
  <si>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</si>
  <si>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</si>
  <si>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</si>
  <si>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</si>
  <si>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</si>
  <si>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</si>
  <si>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</si>
  <si>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</si>
  <si>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</si>
  <si>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</si>
  <si>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</si>
  <si>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</si>
  <si>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</si>
  <si>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</si>
  <si>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</si>
  <si>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</si>
  <si>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</si>
  <si>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</si>
  <si>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</si>
  <si>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</si>
  <si>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</si>
  <si>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</si>
  <si>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</si>
  <si>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</si>
  <si>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</si>
  <si>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</si>
  <si>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</si>
  <si>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</si>
  <si>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</si>
  <si>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</si>
  <si>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</si>
  <si>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</si>
  <si>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</si>
  <si>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</si>
  <si>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</si>
  <si>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</si>
  <si>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</si>
  <si>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</si>
  <si>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</si>
  <si>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</si>
  <si>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</si>
  <si>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</si>
  <si>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</si>
  <si>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</si>
  <si>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</si>
  <si>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</si>
  <si>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</si>
  <si>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</si>
  <si>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</si>
  <si>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</si>
  <si>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</si>
  <si>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</si>
  <si>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</si>
  <si>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</si>
  <si>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</si>
  <si>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</si>
  <si>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</si>
  <si>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</si>
  <si>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</si>
  <si>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</si>
  <si>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</si>
  <si>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</si>
  <si>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</si>
  <si>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</si>
  <si>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</si>
  <si>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</si>
  <si>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</si>
  <si>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</si>
  <si>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</si>
  <si>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</si>
  <si>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</si>
  <si>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</si>
  <si>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</si>
  <si>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</si>
  <si>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</si>
  <si>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</si>
  <si>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</si>
  <si>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</si>
  <si>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</si>
  <si>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</si>
  <si>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</si>
  <si>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</si>
  <si>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</si>
  <si>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</si>
  <si>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</si>
  <si>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</si>
  <si>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</si>
  <si>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</si>
  <si>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</si>
  <si>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</si>
  <si>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</si>
  <si>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</si>
  <si>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</si>
  <si>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</si>
  <si>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</si>
  <si>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</si>
  <si>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</si>
  <si>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</si>
  <si>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</si>
  <si>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</si>
  <si>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</si>
  <si>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</si>
  <si>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</si>
  <si>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</si>
  <si>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</si>
  <si>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</si>
  <si>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</si>
  <si>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</si>
  <si>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</si>
  <si>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</si>
  <si>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</si>
  <si>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</si>
  <si>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</si>
  <si>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</si>
  <si>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</si>
  <si>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</si>
  <si>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</si>
  <si>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</si>
  <si>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</si>
  <si>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</si>
  <si>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</si>
  <si>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</si>
  <si>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</si>
  <si>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</si>
  <si>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</si>
  <si>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</si>
  <si>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</si>
  <si>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</si>
  <si>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</si>
  <si>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</si>
  <si>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</si>
  <si>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</si>
  <si>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</si>
  <si>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</si>
  <si>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</si>
  <si>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</si>
  <si>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</si>
  <si>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</si>
  <si>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</si>
  <si>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</si>
  <si>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</si>
  <si>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</si>
  <si>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</si>
  <si>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</si>
  <si>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</si>
  <si>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</si>
  <si>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</si>
  <si>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</si>
  <si>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</si>
  <si>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</si>
  <si>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</si>
  <si>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</si>
  <si>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</si>
  <si>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</si>
  <si>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</si>
  <si>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</si>
  <si>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</si>
  <si>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</si>
  <si>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</si>
  <si>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</si>
  <si>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</si>
  <si>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</si>
  <si>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</si>
  <si>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</si>
  <si>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</si>
  <si>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</si>
  <si>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</si>
  <si>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</si>
  <si>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</si>
  <si>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</si>
  <si>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</si>
  <si>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</si>
  <si>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</si>
  <si>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</si>
  <si>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</si>
  <si>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</si>
  <si>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</si>
  <si>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</si>
  <si>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</si>
  <si>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</si>
  <si>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</si>
  <si>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</si>
  <si>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</si>
  <si>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</si>
  <si>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</si>
  <si>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</si>
  <si>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</si>
  <si>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</si>
  <si>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</si>
  <si>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</si>
  <si>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</si>
  <si>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</si>
  <si>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</si>
  <si>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</si>
  <si>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</si>
  <si>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</si>
  <si>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</si>
  <si>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</si>
  <si>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</si>
  <si>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</si>
  <si>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</si>
  <si>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</si>
  <si>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</si>
  <si>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</si>
  <si>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</si>
  <si>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</si>
  <si>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</si>
  <si>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</si>
  <si>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</si>
  <si>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</si>
  <si>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</si>
  <si>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</si>
  <si>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</si>
  <si>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</si>
  <si>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</si>
  <si>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</si>
  <si>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</si>
  <si>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</si>
  <si>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</si>
  <si>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</si>
  <si>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</si>
  <si>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</si>
  <si>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</si>
  <si>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</si>
  <si>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</si>
  <si>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</si>
  <si>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</si>
  <si>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</si>
  <si>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</si>
  <si>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</si>
  <si>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</si>
  <si>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</si>
  <si>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</si>
  <si>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</si>
  <si>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</si>
  <si>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</si>
  <si>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</si>
  <si>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</si>
  <si>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</si>
  <si>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</si>
  <si>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</si>
  <si>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</si>
  <si>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</si>
  <si>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</si>
  <si>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</si>
  <si>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</si>
  <si>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</si>
  <si>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</si>
  <si>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</si>
  <si>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</si>
  <si>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</si>
  <si>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</si>
  <si>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</si>
  <si>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</si>
  <si>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</si>
  <si>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</si>
  <si>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</si>
  <si>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</si>
  <si>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</si>
  <si>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</si>
  <si>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</si>
  <si>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</si>
  <si>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</si>
  <si>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</si>
  <si>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</si>
  <si>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</si>
  <si>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</si>
  <si>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</si>
  <si>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</si>
  <si>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</si>
  <si>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</si>
  <si>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</si>
  <si>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</si>
  <si>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</si>
  <si>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</si>
  <si>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</si>
  <si>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</si>
  <si>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</si>
  <si>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</si>
  <si>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</si>
  <si>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</si>
  <si>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</si>
  <si>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</si>
  <si>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</si>
  <si>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</si>
  <si>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</si>
  <si>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</si>
  <si>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</si>
  <si>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</si>
  <si>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</si>
  <si>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</si>
  <si>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</si>
  <si>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</si>
  <si>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</si>
  <si>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</si>
  <si>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</si>
  <si>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</si>
  <si>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</si>
  <si>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</si>
  <si>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</si>
  <si>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</si>
  <si>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</si>
  <si>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</si>
  <si>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</si>
  <si>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</si>
  <si>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</si>
  <si>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</si>
  <si>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</si>
  <si>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</si>
  <si>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</si>
  <si>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</si>
  <si>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</si>
  <si>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</si>
  <si>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</si>
  <si>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</si>
  <si>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</si>
  <si>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</si>
  <si>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</si>
  <si>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</si>
  <si>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</si>
  <si>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</si>
  <si>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</si>
  <si>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</si>
  <si>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</si>
  <si>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</si>
  <si>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</si>
  <si>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</si>
  <si>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</si>
  <si>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</si>
  <si>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</si>
  <si>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</si>
  <si>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</si>
  <si>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</si>
  <si>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</si>
  <si>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</si>
  <si>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</si>
  <si>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</si>
  <si>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</si>
  <si>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</si>
  <si>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</si>
  <si>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</si>
  <si>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</si>
  <si>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</si>
  <si>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</si>
  <si>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</si>
  <si>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</si>
  <si>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</si>
  <si>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</si>
  <si>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</si>
  <si>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</si>
  <si>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</si>
  <si>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</si>
  <si>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</si>
  <si>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</si>
  <si>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</si>
  <si>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</si>
  <si>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</si>
  <si>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</si>
  <si>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</si>
  <si>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</si>
  <si>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</si>
  <si>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</si>
  <si>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</si>
  <si>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</si>
  <si>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</si>
  <si>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</si>
  <si>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</si>
  <si>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</si>
  <si>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</si>
  <si>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</si>
  <si>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</si>
  <si>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</si>
  <si>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</si>
  <si>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</si>
  <si>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</si>
  <si>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</si>
  <si>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</si>
  <si>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</si>
  <si>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</si>
  <si>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</si>
  <si>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</si>
  <si>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</si>
  <si>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</si>
  <si>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</si>
  <si>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</si>
  <si>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</si>
  <si>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</si>
  <si>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</si>
  <si>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</si>
  <si>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</si>
  <si>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</si>
  <si>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</si>
  <si>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</si>
  <si>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</si>
  <si>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</si>
  <si>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</si>
  <si>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</si>
  <si>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</si>
  <si>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</si>
  <si>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</si>
  <si>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</si>
  <si>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</si>
  <si>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</si>
  <si>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</si>
  <si>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</si>
  <si>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</si>
  <si>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</si>
  <si>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</si>
  <si>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</si>
  <si>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</si>
  <si>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</si>
  <si>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</si>
  <si>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</si>
  <si>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</si>
  <si>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</si>
  <si>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</si>
  <si>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</si>
  <si>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</si>
  <si>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</si>
  <si>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</si>
  <si>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</si>
  <si>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</si>
  <si>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</si>
  <si>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</si>
  <si>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</si>
  <si>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</si>
  <si>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</si>
  <si>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</si>
  <si>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</si>
  <si>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</si>
  <si>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</si>
  <si>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</si>
  <si>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</si>
  <si>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</si>
  <si>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</si>
  <si>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</si>
  <si>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</si>
  <si>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</si>
  <si>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</si>
  <si>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</si>
  <si>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</si>
  <si>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</si>
  <si>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</si>
  <si>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</si>
  <si>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</si>
  <si>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</si>
  <si>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</si>
  <si>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</si>
  <si>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</si>
  <si>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</si>
  <si>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</si>
  <si>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</si>
  <si>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</si>
  <si>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</si>
  <si>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</si>
  <si>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</si>
  <si>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</si>
  <si>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</si>
  <si>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</si>
  <si>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</si>
  <si>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</si>
  <si>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</si>
  <si>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</si>
  <si>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</si>
  <si>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</si>
  <si>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</si>
  <si>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</si>
  <si>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</si>
  <si>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</si>
  <si>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</si>
  <si>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</si>
  <si>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</si>
  <si>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</si>
  <si>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</si>
  <si>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</si>
  <si>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</si>
  <si>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</si>
  <si>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</si>
  <si>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</si>
  <si>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</si>
  <si>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</si>
  <si>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</si>
  <si>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</si>
  <si>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</si>
  <si>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</si>
  <si>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</si>
  <si>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</si>
  <si>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</si>
  <si>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</si>
  <si>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</si>
  <si>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</si>
  <si>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</si>
  <si>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</si>
  <si>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</si>
  <si>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</si>
  <si>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</si>
  <si>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</si>
  <si>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</si>
  <si>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</si>
  <si>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</si>
  <si>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</si>
  <si>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</si>
  <si>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</si>
  <si>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</si>
  <si>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</si>
  <si>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</si>
  <si>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</si>
  <si>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</si>
  <si>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</si>
  <si>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</si>
  <si>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</si>
  <si>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</si>
  <si>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</si>
  <si>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</si>
  <si>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</si>
  <si>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</si>
  <si>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</si>
  <si>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</si>
  <si>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</si>
  <si>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</si>
  <si>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</si>
  <si>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</si>
  <si>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</si>
  <si>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</si>
  <si>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</si>
  <si>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</si>
  <si>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</si>
  <si>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</si>
  <si>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</si>
  <si>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</si>
  <si>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</si>
  <si>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</si>
  <si>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</si>
  <si>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</si>
  <si>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</si>
  <si>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</si>
  <si>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</si>
  <si>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</si>
  <si>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</si>
  <si>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</si>
  <si>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</si>
  <si>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</si>
  <si>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</si>
  <si>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</si>
  <si>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</si>
  <si>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</si>
  <si>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</si>
  <si>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</si>
  <si>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</si>
  <si>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</si>
  <si>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</si>
  <si>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</si>
  <si>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</si>
  <si>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</si>
  <si>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</si>
  <si>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</si>
  <si>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</si>
  <si>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</si>
  <si>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</si>
  <si>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</si>
  <si>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</si>
  <si>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</si>
  <si>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</si>
  <si>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</si>
  <si>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</si>
  <si>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</si>
  <si>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</si>
  <si>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</si>
  <si>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</si>
  <si>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</si>
  <si>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</si>
  <si>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</si>
  <si>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</si>
  <si>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</si>
  <si>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</si>
  <si>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</si>
  <si>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</si>
  <si>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</si>
  <si>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</si>
  <si>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</si>
  <si>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</si>
  <si>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</si>
  <si>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</si>
  <si>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</si>
  <si>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</si>
  <si>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</si>
  <si>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</si>
  <si>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</si>
  <si>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</si>
  <si>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</si>
  <si>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</si>
  <si>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</si>
  <si>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</si>
  <si>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</si>
  <si>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</si>
  <si>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</si>
  <si>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</si>
  <si>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</si>
  <si>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</si>
  <si>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</si>
  <si>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</si>
  <si>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</si>
  <si>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</si>
  <si>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</si>
  <si>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</si>
  <si>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</si>
  <si>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</si>
  <si>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</si>
  <si>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</si>
  <si>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</si>
  <si>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</si>
  <si>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</si>
  <si>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</si>
  <si>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</si>
  <si>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</si>
  <si>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</si>
  <si>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</si>
  <si>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</si>
  <si>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</si>
  <si>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</si>
  <si>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</si>
  <si>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</si>
  <si>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</si>
  <si>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</si>
  <si>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</si>
  <si>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</si>
  <si>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</si>
  <si>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</si>
  <si>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</si>
  <si>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</si>
  <si>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</si>
  <si>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</si>
  <si>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</si>
  <si>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</si>
  <si>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</si>
  <si>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</si>
  <si>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</si>
  <si>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</si>
  <si>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</si>
  <si>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</si>
  <si>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</si>
  <si>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</si>
  <si>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</si>
  <si>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</si>
  <si>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</si>
  <si>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</si>
  <si>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</si>
  <si>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</si>
  <si>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</si>
  <si>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</si>
  <si>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</si>
  <si>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</si>
  <si>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</si>
  <si>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</si>
  <si>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</si>
  <si>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</si>
  <si>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</si>
  <si>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</si>
  <si>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</si>
  <si>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</si>
  <si>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</si>
  <si>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</si>
  <si>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</si>
  <si>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</si>
  <si>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</si>
  <si>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</si>
  <si>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</si>
  <si>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</si>
  <si>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</si>
  <si>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</si>
  <si>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</si>
  <si>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</si>
  <si>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</si>
  <si>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</si>
  <si>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</si>
  <si>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</si>
  <si>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</si>
  <si>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</si>
  <si>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</si>
  <si>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</si>
  <si>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</si>
  <si>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</si>
  <si>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</si>
  <si>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</si>
  <si>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</si>
  <si>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</si>
  <si>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</si>
  <si>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</si>
  <si>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</si>
  <si>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</si>
  <si>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</si>
  <si>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</si>
  <si>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</si>
  <si>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</si>
  <si>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</si>
  <si>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</si>
  <si>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</si>
  <si>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</si>
  <si>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</si>
  <si>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</si>
  <si>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</si>
  <si>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</si>
  <si>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</si>
  <si>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</si>
  <si>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</si>
  <si>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</si>
  <si>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</si>
  <si>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</si>
  <si>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</si>
  <si>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</si>
  <si>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</si>
  <si>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</si>
  <si>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</si>
  <si>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</si>
  <si>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</si>
  <si>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</si>
  <si>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</si>
  <si>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</si>
  <si>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</si>
  <si>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</si>
  <si>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</si>
  <si>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</si>
  <si>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</si>
  <si>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</si>
  <si>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</si>
  <si>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</si>
  <si>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</si>
  <si>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</si>
  <si>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</si>
  <si>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</si>
  <si>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</si>
  <si>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</si>
  <si>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</si>
  <si>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</si>
  <si>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</si>
  <si>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</si>
  <si>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</si>
  <si>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</si>
  <si>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</si>
  <si>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</si>
  <si>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</si>
  <si>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</si>
  <si>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</si>
  <si>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</si>
  <si>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</si>
  <si>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</si>
  <si>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</si>
  <si>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</si>
  <si>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</si>
  <si>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</si>
  <si>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</si>
  <si>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</si>
  <si>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</si>
  <si>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</si>
  <si>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</si>
  <si>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</si>
  <si>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</si>
  <si>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</si>
  <si>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</si>
  <si>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</si>
  <si>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</si>
  <si>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</si>
  <si>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</si>
  <si>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</si>
  <si>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</si>
  <si>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</si>
  <si>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</si>
  <si>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</si>
  <si>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</si>
  <si>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</si>
  <si>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</si>
  <si>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</si>
  <si>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</si>
  <si>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</si>
  <si>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</si>
  <si>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</si>
  <si>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</si>
  <si>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</si>
  <si>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</si>
  <si>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</si>
  <si>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</si>
  <si>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</si>
  <si>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</si>
  <si>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</si>
  <si>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</si>
  <si>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</si>
  <si>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</si>
  <si>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</si>
  <si>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</si>
  <si>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</si>
  <si>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</si>
  <si>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</si>
  <si>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</si>
  <si>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</si>
  <si>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</si>
  <si>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</si>
  <si>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</si>
  <si>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</si>
  <si>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</si>
  <si>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</si>
  <si>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</si>
  <si>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</si>
  <si>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</si>
  <si>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</si>
  <si>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</si>
  <si>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</si>
  <si>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</si>
  <si>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</si>
  <si>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</si>
  <si>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</si>
  <si>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</si>
  <si>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</si>
  <si>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</si>
  <si>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</si>
  <si>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</si>
  <si>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</si>
  <si>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</si>
  <si>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</si>
  <si>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</si>
  <si>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</si>
  <si>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</si>
  <si>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</si>
  <si>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</si>
  <si>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</si>
  <si>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</si>
  <si>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</si>
  <si>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</si>
  <si>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</si>
  <si>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</si>
  <si>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</si>
  <si>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</si>
  <si>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</si>
  <si>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</si>
  <si>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</si>
  <si>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</si>
  <si>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</si>
  <si>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</si>
  <si>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</si>
  <si>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</si>
  <si>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</si>
  <si>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</si>
  <si>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</si>
  <si>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</si>
  <si>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</si>
  <si>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</si>
  <si>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</si>
  <si>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</si>
  <si>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</si>
  <si>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</si>
  <si>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</si>
  <si>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</si>
  <si>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</si>
  <si>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</si>
  <si>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</si>
  <si>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</si>
  <si>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</si>
  <si>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</si>
  <si>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</si>
  <si>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</si>
  <si>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</si>
  <si>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</si>
  <si>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</si>
  <si>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</si>
  <si>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</si>
  <si>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</si>
  <si>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</si>
  <si>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</si>
  <si>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</si>
  <si>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</si>
  <si>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</si>
  <si>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</si>
  <si>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</si>
  <si>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</si>
  <si>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</si>
  <si>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</si>
  <si>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</si>
  <si>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</si>
  <si>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</si>
  <si>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</si>
  <si>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</si>
  <si>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</si>
  <si>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</si>
  <si>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</si>
  <si>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</si>
  <si>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</si>
  <si>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</si>
  <si>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</si>
  <si>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</si>
  <si>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</si>
  <si>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</si>
  <si>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</si>
  <si>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</si>
  <si>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</si>
  <si>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</si>
  <si>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</si>
  <si>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</si>
  <si>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</si>
  <si>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</si>
  <si>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</si>
  <si>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</si>
  <si>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</si>
  <si>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</si>
  <si>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</si>
  <si>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</si>
  <si>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</si>
  <si>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</si>
  <si>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</si>
  <si>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</si>
  <si>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</si>
  <si>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</si>
  <si>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</si>
  <si>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</si>
  <si>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</si>
  <si>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</si>
  <si>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</si>
  <si>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</si>
  <si>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</si>
  <si>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</si>
  <si>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</si>
  <si>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</si>
  <si>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</si>
  <si>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</si>
  <si>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</si>
  <si>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</si>
  <si>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</si>
  <si>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</si>
  <si>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</si>
  <si>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</si>
  <si>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</si>
  <si>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</si>
  <si>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</si>
  <si>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</si>
  <si>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</si>
  <si>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</si>
  <si>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</si>
  <si>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</si>
  <si>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</si>
  <si>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</si>
  <si>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</si>
  <si>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</si>
  <si>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</si>
  <si>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</si>
  <si>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</si>
  <si>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</si>
  <si>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</si>
  <si>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</si>
  <si>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</si>
  <si>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</si>
  <si>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</si>
  <si>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</si>
  <si>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</si>
  <si>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</si>
  <si>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</si>
  <si>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</si>
  <si>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</si>
  <si>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</si>
  <si>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</si>
  <si>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</si>
  <si>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</si>
  <si>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</si>
  <si>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</si>
  <si>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</si>
  <si>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</si>
  <si>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</si>
  <si>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</si>
  <si>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</si>
  <si>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</si>
  <si>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</si>
  <si>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</si>
  <si>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</si>
  <si>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</si>
  <si>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</si>
  <si>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</si>
  <si>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</si>
  <si>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</si>
  <si>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</si>
  <si>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</si>
  <si>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</si>
  <si>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</si>
  <si>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</si>
  <si>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</si>
  <si>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</si>
  <si>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</si>
  <si>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</si>
  <si>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</si>
  <si>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</si>
  <si>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</si>
  <si>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</si>
  <si>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</si>
  <si>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</si>
  <si>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</si>
  <si>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</si>
  <si>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</si>
  <si>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</si>
  <si>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</si>
  <si>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</si>
  <si>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</si>
  <si>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</si>
  <si>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</si>
  <si>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</si>
  <si>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</si>
  <si>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</si>
  <si>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</si>
  <si>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</si>
  <si>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</si>
  <si>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</si>
  <si>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</si>
  <si>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</si>
  <si>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</si>
  <si>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</si>
  <si>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</si>
  <si>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</si>
  <si>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</si>
  <si>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</si>
  <si>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</si>
  <si>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</si>
  <si>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</si>
  <si>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</si>
  <si>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</si>
  <si>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</si>
  <si>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</si>
  <si>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</si>
  <si>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</si>
  <si>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</si>
  <si>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</si>
  <si>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</si>
  <si>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</si>
  <si>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</si>
  <si>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</si>
  <si>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</si>
  <si>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</si>
  <si>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</si>
  <si>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</si>
  <si>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</si>
  <si>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</si>
  <si>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</si>
  <si>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</si>
  <si>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</si>
  <si>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</si>
  <si>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</si>
  <si>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</si>
  <si>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</si>
  <si>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</si>
  <si>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</si>
  <si>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</si>
  <si>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</si>
  <si>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</si>
  <si>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</si>
  <si>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</si>
  <si>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</si>
  <si>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</si>
  <si>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</si>
  <si>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</si>
  <si>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</si>
  <si>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</si>
  <si>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</si>
  <si>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</si>
  <si>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</si>
  <si>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</si>
  <si>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</si>
  <si>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</si>
  <si>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</si>
  <si>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</si>
  <si>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</si>
  <si>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</si>
  <si>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</si>
  <si>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</si>
  <si>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</si>
  <si>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</si>
  <si>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</si>
  <si>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</si>
  <si>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</si>
  <si>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</si>
  <si>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</si>
  <si>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</si>
  <si>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</si>
  <si>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</si>
  <si>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</si>
  <si>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</si>
  <si>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</si>
  <si>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</si>
  <si>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</si>
  <si>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</si>
  <si>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</si>
  <si>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</si>
  <si>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</si>
  <si>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</si>
  <si>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</si>
  <si>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</si>
  <si>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</si>
  <si>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</si>
  <si>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</si>
  <si>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</si>
  <si>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</si>
  <si>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</si>
  <si>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</si>
  <si>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</si>
  <si>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</si>
  <si>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</si>
  <si>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</si>
  <si>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</si>
  <si>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</si>
  <si>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</si>
  <si>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</si>
  <si>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</si>
  <si>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</si>
  <si>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</si>
  <si>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</si>
  <si>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</si>
  <si>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</si>
  <si>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</si>
  <si>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</si>
  <si>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</si>
  <si>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</si>
  <si>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</si>
  <si>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</si>
  <si>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</si>
  <si>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</si>
  <si>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</si>
  <si>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</si>
  <si>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</si>
  <si>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</si>
  <si>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</si>
  <si>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</si>
  <si>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</si>
  <si>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</si>
  <si>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</si>
  <si>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</si>
  <si>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</si>
  <si>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</si>
  <si>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</si>
  <si>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</si>
  <si>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</si>
  <si>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</si>
  <si>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</si>
  <si>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</si>
  <si>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</si>
  <si>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</si>
  <si>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</si>
  <si>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</si>
  <si>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</si>
  <si>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</si>
  <si>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</si>
  <si>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</si>
  <si>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</si>
  <si>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</si>
  <si>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</si>
  <si>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</si>
  <si>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</si>
  <si>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</si>
  <si>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</si>
  <si>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</si>
  <si>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</si>
  <si>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</si>
  <si>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</si>
  <si>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</si>
  <si>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</si>
  <si>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</si>
  <si>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</si>
  <si>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</si>
  <si>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</si>
  <si>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</si>
  <si>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</si>
  <si>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</si>
  <si>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</si>
  <si>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</si>
  <si>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</si>
  <si>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</si>
  <si>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</si>
  <si>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</si>
  <si>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</si>
  <si>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</si>
  <si>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</si>
  <si>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</si>
  <si>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</si>
  <si>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</si>
  <si>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</si>
  <si>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</si>
  <si>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</si>
  <si>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</si>
  <si>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</si>
  <si>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</si>
  <si>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</si>
  <si>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</si>
  <si>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</si>
  <si>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</si>
  <si>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</si>
  <si>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</si>
  <si>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</si>
  <si>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</si>
  <si>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</si>
  <si>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</si>
  <si>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</si>
  <si>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</si>
  <si>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</si>
  <si>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</si>
  <si>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</si>
  <si>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</si>
  <si>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</si>
  <si>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</si>
  <si>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</si>
  <si>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</si>
  <si>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</si>
  <si>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</si>
  <si>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</si>
  <si>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</si>
  <si>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</si>
  <si>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</si>
  <si>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</si>
  <si>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</si>
  <si>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</si>
  <si>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</si>
  <si>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</si>
  <si>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</si>
  <si>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</si>
  <si>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</si>
  <si>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</si>
  <si>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</si>
  <si>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</si>
  <si>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</si>
  <si>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</si>
  <si>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</si>
  <si>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</si>
  <si>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</si>
  <si>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</si>
  <si>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</si>
  <si>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</si>
  <si>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</si>
  <si>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</si>
  <si>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</si>
  <si>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</si>
  <si>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</si>
  <si>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</si>
  <si>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</si>
  <si>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</si>
  <si>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</si>
  <si>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</si>
  <si>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</si>
  <si>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</si>
  <si>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</si>
  <si>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</si>
  <si>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</si>
  <si>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</si>
  <si>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</si>
  <si>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</si>
  <si>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</si>
  <si>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</si>
  <si>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</si>
  <si>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</si>
  <si>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</si>
  <si>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</si>
  <si>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</si>
  <si>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</si>
  <si>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</si>
  <si>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</si>
  <si>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</si>
  <si>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</si>
  <si>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</si>
  <si>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</si>
  <si>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</si>
  <si>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</si>
  <si>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</si>
  <si>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</si>
  <si>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</si>
  <si>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</si>
  <si>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</si>
  <si>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</si>
  <si>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</si>
  <si>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</si>
  <si>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</si>
  <si>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</si>
  <si>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</si>
  <si>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</si>
  <si>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</si>
  <si>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</si>
  <si>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</si>
  <si>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</si>
  <si>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</si>
  <si>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</si>
  <si>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</si>
  <si>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</si>
  <si>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</si>
  <si>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</si>
  <si>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</si>
  <si>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</si>
  <si>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</si>
  <si>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</si>
  <si>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</si>
  <si>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</si>
  <si>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</si>
  <si>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</si>
  <si>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</si>
  <si>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</si>
  <si>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</si>
  <si>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</si>
  <si>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</si>
  <si>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</si>
  <si>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</si>
  <si>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</si>
  <si>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</si>
  <si>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</si>
  <si>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</si>
  <si>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</si>
  <si>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</si>
  <si>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</si>
  <si>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</si>
  <si>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</si>
  <si>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</si>
  <si>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</si>
  <si>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</si>
  <si>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</si>
  <si>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</si>
  <si>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</si>
  <si>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</si>
  <si>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</si>
  <si>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</si>
  <si>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</si>
  <si>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</si>
  <si>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</si>
  <si>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</si>
  <si>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</si>
  <si>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</si>
  <si>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</si>
  <si>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</si>
  <si>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</si>
  <si>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</si>
  <si>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</si>
  <si>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</si>
  <si>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</si>
  <si>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</si>
  <si>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</si>
  <si>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</si>
  <si>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</si>
  <si>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</si>
  <si>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</si>
  <si>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</si>
  <si>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</si>
  <si>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</si>
  <si>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</si>
  <si>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</si>
  <si>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</si>
  <si>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</si>
  <si>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</si>
  <si>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</si>
  <si>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</si>
  <si>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</si>
  <si>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</si>
  <si>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</si>
  <si>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</si>
  <si>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</si>
  <si>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</si>
  <si>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</si>
  <si>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</si>
  <si>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</si>
  <si>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</si>
  <si>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</si>
  <si>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</si>
  <si>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</si>
  <si>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</si>
  <si>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</si>
  <si>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</si>
  <si>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</si>
  <si>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</si>
  <si>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</si>
  <si>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</si>
  <si>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</si>
  <si>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</si>
  <si>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</si>
  <si>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</si>
  <si>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</si>
  <si>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</si>
  <si>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</si>
  <si>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</si>
  <si>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</si>
  <si>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</si>
  <si>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</si>
  <si>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</si>
  <si>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</si>
  <si>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</si>
  <si>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</si>
  <si>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</si>
  <si>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</si>
  <si>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</si>
  <si>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</si>
  <si>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</si>
  <si>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</si>
  <si>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</si>
  <si>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</si>
  <si>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</si>
  <si>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</si>
  <si>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</si>
  <si>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</si>
  <si>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</si>
  <si>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</si>
  <si>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</si>
  <si>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</si>
  <si>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</si>
  <si>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</si>
  <si>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</si>
  <si>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</si>
  <si>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</si>
  <si>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</si>
  <si>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</si>
  <si>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</si>
  <si>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</si>
  <si>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</si>
  <si>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</si>
  <si>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</si>
  <si>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</si>
  <si>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</si>
  <si>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</si>
  <si>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</si>
  <si>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</si>
  <si>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</si>
  <si>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</si>
  <si>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</si>
  <si>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</si>
  <si>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</si>
  <si>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</si>
  <si>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</si>
  <si>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</si>
  <si>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</si>
  <si>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</si>
  <si>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</si>
  <si>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</si>
  <si>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</si>
  <si>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</si>
  <si>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</si>
  <si>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</si>
  <si>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</si>
  <si>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</si>
  <si>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</si>
  <si>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</si>
  <si>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</si>
  <si>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</si>
  <si>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</si>
  <si>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</si>
  <si>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</si>
  <si>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</si>
  <si>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</si>
  <si>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</si>
  <si>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</si>
  <si>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</si>
  <si>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</si>
  <si>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</si>
  <si>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</si>
  <si>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</si>
  <si>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</si>
  <si>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</si>
  <si>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</si>
  <si>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</si>
  <si>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</si>
  <si>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</si>
  <si>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</si>
  <si>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</si>
  <si>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</si>
  <si>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</si>
  <si>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</si>
  <si>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</si>
  <si>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</si>
  <si>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</si>
  <si>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</si>
  <si>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</si>
  <si>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</si>
  <si>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</si>
  <si>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</si>
  <si>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</si>
  <si>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</si>
  <si>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</si>
  <si>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</si>
  <si>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</si>
  <si>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</si>
  <si>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</si>
  <si>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</si>
  <si>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</si>
  <si>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</si>
  <si>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</si>
  <si>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</si>
  <si>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</si>
  <si>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</si>
  <si>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</si>
  <si>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</si>
  <si>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</si>
  <si>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</si>
  <si>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</si>
  <si>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</si>
  <si>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</si>
  <si>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</si>
  <si>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</si>
  <si>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</si>
  <si>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</si>
  <si>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</si>
  <si>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</si>
  <si>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</si>
  <si>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</si>
  <si>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</si>
  <si>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</si>
  <si>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</si>
  <si>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</si>
  <si>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</si>
  <si>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</si>
  <si>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</si>
  <si>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</si>
  <si>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</si>
  <si>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</si>
  <si>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</si>
  <si>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</si>
  <si>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</si>
  <si>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</si>
  <si>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</si>
  <si>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</si>
  <si>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</si>
  <si>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</si>
  <si>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</si>
  <si>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</si>
  <si>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</si>
  <si>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</si>
  <si>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</si>
  <si>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</si>
  <si>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</si>
  <si>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</si>
  <si>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</si>
  <si>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</si>
  <si>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</si>
  <si>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</si>
  <si>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</si>
  <si>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</si>
  <si>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</si>
  <si>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</si>
  <si>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</si>
  <si>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</si>
  <si>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</si>
  <si>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</si>
  <si>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</si>
  <si>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</si>
  <si>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</si>
  <si>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</si>
  <si>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</si>
  <si>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</si>
  <si>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</si>
  <si>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</si>
  <si>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</si>
  <si>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</si>
  <si>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</si>
  <si>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</si>
  <si>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</si>
  <si>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</si>
  <si>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</si>
  <si>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</si>
  <si>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</si>
  <si>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</si>
  <si>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</si>
  <si>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</si>
  <si>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</si>
  <si>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</si>
  <si>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</si>
  <si>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</si>
  <si>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</si>
  <si>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</si>
  <si>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</si>
  <si>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</si>
  <si>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</si>
  <si>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</si>
  <si>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</si>
  <si>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</si>
  <si>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</si>
  <si>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</si>
  <si>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</si>
  <si>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</si>
  <si>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</si>
  <si>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</si>
  <si>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</si>
  <si>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</si>
  <si>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</si>
  <si>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</si>
  <si>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</si>
  <si>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</si>
  <si>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</si>
  <si>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</si>
  <si>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</si>
  <si>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</si>
  <si>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</si>
  <si>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</si>
  <si>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</si>
  <si>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</si>
  <si>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</si>
  <si>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</si>
  <si>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</si>
  <si>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</si>
  <si>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</si>
  <si>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</si>
  <si>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</si>
  <si>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</si>
  <si>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</si>
  <si>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</si>
  <si>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</si>
  <si>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</si>
  <si>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</si>
  <si>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</si>
  <si>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</si>
  <si>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</si>
  <si>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</si>
  <si>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</si>
  <si>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</si>
  <si>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</si>
  <si>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</si>
  <si>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</si>
  <si>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</si>
  <si>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</si>
  <si>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</si>
  <si>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</si>
  <si>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</si>
  <si>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</si>
  <si>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</si>
  <si>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</si>
  <si>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</si>
  <si>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</si>
  <si>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</si>
  <si>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</si>
  <si>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</si>
  <si>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</si>
  <si>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</si>
  <si>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</si>
  <si>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</si>
  <si>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</si>
  <si>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</si>
  <si>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</si>
  <si>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</si>
  <si>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</si>
  <si>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</si>
  <si>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</si>
  <si>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</si>
  <si>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</si>
  <si>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</si>
  <si>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</si>
  <si>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</si>
  <si>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</si>
  <si>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</si>
  <si>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</si>
  <si>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</si>
  <si>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</si>
  <si>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</si>
  <si>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</si>
  <si>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</si>
  <si>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</si>
  <si>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</si>
  <si>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</si>
  <si>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</si>
  <si>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</si>
  <si>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</si>
  <si>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</si>
  <si>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</si>
  <si>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</si>
  <si>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</si>
  <si>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</si>
  <si>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</si>
  <si>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</si>
  <si>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</si>
  <si>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</si>
  <si>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</si>
  <si>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</si>
  <si>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</si>
  <si>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</si>
  <si>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</si>
  <si>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</si>
  <si>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</si>
  <si>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</si>
  <si>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</si>
  <si>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</si>
  <si>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</si>
  <si>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</si>
  <si>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</si>
  <si>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</si>
  <si>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</si>
  <si>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</si>
  <si>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</si>
  <si>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</si>
  <si>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</si>
  <si>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</si>
  <si>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</si>
  <si>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</si>
  <si>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</si>
  <si>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</si>
  <si>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</si>
  <si>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</si>
  <si>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</si>
  <si>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</si>
  <si>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</si>
  <si>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</si>
  <si>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</si>
  <si>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</si>
  <si>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</si>
  <si>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</si>
  <si>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</si>
  <si>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</si>
  <si>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</si>
  <si>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</si>
  <si>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</si>
  <si>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</si>
  <si>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</si>
  <si>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</si>
  <si>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</si>
  <si>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</si>
  <si>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</si>
  <si>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</si>
  <si>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</si>
  <si>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</si>
  <si>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</si>
  <si>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</si>
  <si>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</si>
  <si>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</si>
  <si>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</si>
  <si>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</si>
  <si>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</si>
  <si>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</si>
  <si>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</si>
  <si>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</si>
  <si>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</si>
  <si>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</si>
  <si>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</si>
  <si>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</si>
  <si>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</si>
  <si>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</si>
  <si>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</si>
  <si>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</si>
  <si>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</si>
  <si>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</si>
  <si>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</si>
  <si>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</si>
  <si>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</si>
  <si>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</si>
  <si>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</si>
  <si>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</si>
  <si>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</si>
  <si>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</si>
  <si>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</si>
  <si>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</si>
  <si>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</si>
  <si>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</si>
  <si>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</si>
  <si>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</si>
  <si>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</si>
  <si>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</si>
  <si>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</si>
  <si>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</si>
  <si>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</si>
  <si>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</si>
  <si>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</si>
  <si>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</si>
  <si>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</si>
  <si>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</si>
  <si>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</si>
  <si>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</si>
  <si>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</si>
  <si>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</si>
  <si>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</si>
  <si>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</si>
  <si>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</si>
  <si>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</si>
  <si>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</si>
  <si>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</si>
  <si>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</si>
  <si>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</si>
  <si>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</si>
  <si>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</si>
  <si>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</si>
  <si>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</si>
  <si>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</si>
  <si>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</si>
  <si>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</si>
  <si>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</si>
  <si>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</si>
  <si>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</si>
  <si>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</si>
  <si>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</si>
  <si>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</si>
  <si>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</si>
  <si>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</si>
  <si>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</si>
  <si>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</si>
  <si>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</si>
  <si>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</si>
  <si>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</si>
  <si>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</si>
  <si>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</si>
  <si>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</si>
  <si>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</si>
  <si>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</si>
  <si>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</si>
  <si>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</si>
  <si>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</si>
  <si>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</si>
  <si>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</si>
  <si>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</si>
  <si>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</si>
  <si>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</si>
  <si>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</si>
  <si>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</si>
  <si>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</si>
  <si>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</si>
  <si>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</si>
  <si>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</si>
  <si>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</si>
  <si>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</si>
  <si>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</si>
  <si>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</si>
  <si>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</si>
  <si>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</si>
  <si>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</si>
  <si>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</si>
  <si>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</si>
  <si>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</si>
  <si>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</si>
  <si>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</si>
  <si>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</si>
  <si>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</si>
  <si>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</si>
  <si>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</si>
  <si>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</si>
  <si>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</si>
  <si>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</si>
  <si>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</si>
  <si>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</si>
  <si>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</si>
  <si>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</si>
  <si>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</si>
  <si>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</si>
  <si>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</si>
  <si>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</si>
  <si>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</si>
  <si>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</si>
  <si>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</si>
  <si>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</si>
  <si>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</si>
  <si>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</si>
  <si>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</si>
  <si>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</si>
  <si>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</si>
  <si>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</si>
  <si>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</si>
  <si>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</si>
  <si>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</si>
  <si>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</si>
  <si>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</si>
  <si>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</si>
  <si>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</si>
  <si>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</si>
  <si>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</si>
  <si>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</si>
  <si>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</si>
  <si>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</si>
  <si>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</si>
  <si>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</si>
  <si>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</si>
  <si>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</si>
  <si>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</si>
  <si>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</si>
  <si>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</si>
  <si>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</si>
  <si>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</si>
  <si>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</si>
  <si>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</si>
  <si>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</si>
  <si>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</si>
  <si>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</si>
  <si>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</si>
  <si>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</si>
  <si>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</si>
  <si>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</si>
  <si>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</si>
  <si>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</si>
  <si>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</si>
  <si>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</si>
  <si>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</si>
  <si>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</si>
  <si>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</si>
  <si>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</si>
  <si>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</si>
  <si>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</si>
  <si>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</si>
  <si>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</si>
  <si>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</si>
  <si>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</si>
  <si>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</si>
  <si>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</si>
  <si>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</si>
  <si>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</si>
  <si>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</si>
  <si>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</si>
  <si>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</si>
  <si>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</si>
  <si>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</si>
  <si>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</si>
  <si>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</si>
  <si>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</si>
  <si>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</si>
  <si>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</si>
  <si>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</si>
  <si>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</si>
  <si>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</si>
  <si>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</si>
  <si>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</si>
  <si>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</si>
  <si>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</si>
  <si>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</si>
  <si>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</si>
  <si>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</si>
  <si>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</si>
  <si>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</si>
  <si>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</si>
  <si>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</si>
  <si>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</si>
  <si>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</si>
  <si>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</si>
  <si>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</si>
  <si>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</si>
  <si>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</si>
  <si>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</si>
  <si>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</si>
  <si>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</si>
  <si>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</si>
  <si>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</si>
  <si>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</si>
  <si>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</si>
  <si>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</si>
  <si>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</si>
  <si>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</si>
  <si>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</si>
  <si>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</si>
  <si>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</si>
  <si>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</si>
  <si>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</si>
  <si>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</si>
  <si>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</si>
  <si>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</si>
  <si>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</si>
  <si>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</si>
  <si>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</si>
  <si>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</si>
  <si>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</si>
  <si>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</si>
  <si>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</si>
  <si>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</si>
  <si>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</si>
  <si>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</si>
  <si>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</si>
  <si>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</si>
  <si>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</si>
  <si>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</si>
  <si>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</si>
  <si>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</si>
  <si>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</si>
  <si>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</si>
  <si>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</si>
  <si>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</si>
  <si>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</si>
  <si>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</si>
  <si>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</si>
  <si>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</si>
  <si>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</si>
  <si>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</si>
  <si>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</si>
  <si>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</si>
  <si>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</si>
  <si>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</si>
  <si>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</si>
  <si>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</si>
  <si>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</si>
  <si>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</si>
  <si>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</si>
  <si>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</si>
  <si>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</si>
  <si>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</si>
  <si>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</si>
  <si>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</si>
  <si>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</si>
  <si>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</si>
  <si>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</si>
  <si>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</si>
  <si>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</si>
  <si>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</si>
  <si>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</si>
  <si>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</si>
  <si>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</si>
  <si>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</si>
  <si>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</si>
  <si>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</si>
  <si>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</si>
  <si>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</si>
  <si>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</si>
  <si>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</si>
  <si>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</si>
  <si>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</si>
  <si>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</si>
  <si>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</si>
  <si>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</si>
  <si>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</si>
  <si>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</si>
  <si>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</si>
  <si>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</si>
  <si>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</si>
  <si>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</si>
  <si>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</si>
  <si>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</si>
  <si>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</si>
  <si>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</si>
  <si>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</si>
  <si>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</si>
  <si>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</si>
  <si>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</si>
  <si>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</si>
  <si>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</si>
  <si>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</si>
  <si>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</si>
  <si>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</si>
  <si>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</si>
  <si>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</si>
  <si>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</si>
  <si>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</si>
  <si>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</si>
  <si>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</si>
  <si>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</si>
  <si>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</si>
  <si>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</si>
  <si>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</si>
  <si>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</si>
  <si>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</si>
  <si>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</si>
  <si>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</si>
  <si>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</si>
  <si>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</si>
  <si>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</si>
  <si>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</si>
  <si>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</si>
  <si>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</si>
  <si>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</si>
  <si>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</si>
  <si>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</si>
  <si>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</si>
  <si>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</si>
  <si>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</si>
  <si>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</si>
  <si>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</si>
  <si>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</si>
  <si>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</si>
  <si>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</si>
  <si>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</si>
  <si>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</si>
  <si>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</si>
  <si>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</si>
  <si>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</si>
  <si>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</si>
  <si>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</si>
  <si>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</si>
  <si>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</si>
  <si>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</si>
  <si>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</si>
  <si>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</si>
  <si>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</si>
  <si>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</si>
  <si>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</si>
  <si>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</si>
  <si>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</si>
  <si>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</si>
  <si>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</si>
  <si>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</si>
  <si>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</si>
  <si>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</si>
  <si>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</si>
  <si>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</si>
  <si>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</si>
  <si>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</si>
  <si>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</si>
  <si>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</si>
  <si>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</si>
  <si>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</si>
  <si>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</si>
  <si>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</si>
  <si>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</si>
  <si>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</si>
  <si>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</si>
  <si>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</si>
  <si>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</si>
  <si>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</si>
  <si>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</si>
  <si>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</si>
  <si>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</si>
  <si>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</si>
  <si>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</si>
  <si>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</si>
  <si>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</si>
  <si>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</si>
  <si>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</si>
  <si>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</si>
  <si>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</si>
  <si>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</si>
  <si>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</si>
  <si>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</si>
  <si>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</si>
  <si>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</si>
  <si>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</si>
  <si>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</si>
  <si>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</si>
  <si>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</si>
  <si>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</si>
  <si>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</si>
  <si>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</si>
  <si>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</si>
  <si>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</si>
  <si>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</si>
  <si>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</si>
  <si>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</si>
  <si>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</si>
  <si>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</si>
  <si>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</si>
  <si>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</si>
  <si>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</si>
  <si>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</si>
  <si>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</si>
  <si>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</si>
  <si>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</si>
  <si>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</si>
  <si>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</si>
  <si>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</si>
  <si>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</si>
  <si>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</si>
  <si>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</si>
  <si>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</si>
  <si>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</si>
  <si>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</si>
  <si>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</si>
  <si>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</si>
  <si>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</si>
  <si>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</si>
  <si>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</si>
  <si>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</si>
  <si>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</si>
  <si>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</si>
  <si>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</si>
  <si>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</si>
  <si>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</si>
  <si>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</si>
  <si>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</si>
  <si>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</si>
  <si>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</si>
  <si>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</si>
  <si>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</si>
  <si>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</si>
  <si>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</si>
  <si>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</si>
  <si>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</si>
  <si>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</si>
  <si>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</si>
  <si>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</si>
  <si>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</si>
  <si>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</si>
  <si>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</si>
  <si>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</si>
  <si>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</si>
  <si>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</si>
  <si>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</si>
  <si>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</si>
  <si>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</si>
  <si>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</si>
  <si>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</si>
  <si>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</si>
  <si>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</si>
  <si>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</si>
  <si>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</si>
  <si>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</si>
  <si>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</si>
  <si>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</si>
  <si>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</si>
  <si>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</si>
  <si>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</si>
  <si>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</si>
  <si>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</si>
  <si>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</si>
  <si>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</si>
  <si>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</si>
  <si>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</si>
  <si>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</si>
  <si>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</si>
  <si>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</si>
  <si>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</si>
  <si>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</si>
  <si>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</si>
  <si>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</si>
  <si>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</si>
  <si>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</si>
  <si>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</si>
  <si>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</si>
  <si>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</si>
  <si>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</si>
  <si>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</si>
  <si>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</si>
  <si>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</si>
  <si>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</si>
  <si>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</si>
  <si>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</si>
  <si>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</si>
  <si>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</si>
  <si>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</si>
  <si>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</si>
  <si>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</si>
  <si>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</si>
  <si>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</si>
  <si>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</si>
  <si>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</si>
  <si>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</si>
  <si>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</si>
  <si>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</si>
  <si>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</si>
  <si>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</si>
  <si>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</si>
  <si>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</si>
  <si>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</si>
  <si>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</si>
  <si>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</si>
  <si>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</si>
  <si>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</si>
  <si>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</si>
  <si>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</si>
  <si>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</si>
  <si>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</si>
  <si>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</si>
  <si>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</si>
  <si>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</si>
  <si>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</si>
  <si>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</si>
  <si>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</si>
  <si>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</si>
  <si>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</si>
  <si>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</si>
  <si>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</si>
  <si>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</si>
  <si>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</si>
  <si>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</si>
  <si>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</si>
  <si>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</si>
  <si>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</si>
  <si>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</si>
  <si>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</si>
  <si>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</si>
  <si>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</si>
  <si>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</si>
  <si>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</si>
  <si>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</si>
  <si>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</si>
  <si>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</si>
  <si>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</si>
  <si>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</si>
  <si>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</si>
  <si>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</si>
  <si>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</si>
  <si>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</si>
  <si>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</si>
  <si>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</si>
  <si>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</si>
  <si>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</si>
  <si>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</si>
  <si>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</si>
  <si>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</si>
  <si>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</si>
  <si>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</si>
  <si>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</si>
  <si>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</si>
  <si>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</si>
  <si>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</si>
  <si>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</si>
  <si>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</si>
  <si>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</si>
  <si>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</si>
  <si>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</si>
  <si>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</si>
  <si>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</si>
  <si>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</si>
  <si>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</si>
  <si>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</si>
  <si>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</si>
  <si>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</si>
  <si>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</si>
  <si>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</si>
  <si>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</si>
  <si>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</si>
  <si>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</si>
  <si>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</si>
  <si>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</si>
  <si>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</si>
  <si>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</si>
  <si>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</si>
  <si>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</si>
  <si>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</si>
  <si>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</si>
  <si>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</si>
  <si>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</si>
  <si>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</si>
  <si>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</si>
  <si>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</si>
  <si>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</si>
  <si>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</si>
  <si>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</si>
  <si>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</si>
  <si>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</si>
  <si>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</si>
  <si>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</si>
  <si>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</si>
  <si>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</si>
  <si>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</si>
  <si>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</si>
  <si>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</si>
  <si>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</si>
  <si>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</si>
  <si>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</si>
  <si>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</si>
  <si>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</si>
  <si>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</si>
  <si>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</si>
  <si>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</si>
  <si>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</si>
  <si>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</si>
  <si>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</si>
  <si>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</si>
  <si>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</si>
  <si>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</si>
  <si>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</si>
  <si>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</si>
  <si>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</si>
  <si>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</si>
  <si>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</si>
  <si>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</si>
  <si>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</si>
  <si>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</si>
  <si>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</si>
  <si>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</si>
  <si>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</si>
  <si>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</si>
  <si>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</si>
  <si>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</si>
  <si>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</si>
  <si>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</si>
  <si>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</si>
  <si>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</si>
  <si>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</si>
  <si>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</si>
  <si>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</si>
  <si>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</si>
  <si>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</si>
  <si>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</si>
  <si>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</si>
  <si>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</si>
  <si>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</si>
  <si>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</si>
  <si>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</si>
  <si>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</si>
  <si>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</si>
  <si>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</si>
  <si>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</si>
  <si>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</si>
  <si>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</si>
  <si>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</si>
  <si>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</si>
  <si>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</si>
  <si>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</si>
  <si>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</si>
  <si>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</si>
  <si>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</si>
  <si>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</si>
  <si>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</si>
  <si>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</si>
  <si>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</si>
  <si>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</si>
  <si>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</si>
  <si>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</si>
  <si>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</si>
  <si>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</si>
  <si>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</si>
  <si>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</si>
  <si>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</si>
  <si>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</si>
  <si>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</si>
  <si>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</si>
  <si>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</si>
  <si>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</si>
  <si>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</si>
  <si>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</si>
  <si>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</si>
  <si>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</si>
  <si>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</si>
  <si>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</si>
  <si>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</si>
  <si>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</si>
  <si>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</si>
  <si>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</si>
  <si>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</si>
  <si>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</si>
  <si>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</si>
  <si>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</si>
  <si>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</si>
  <si>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</si>
  <si>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</si>
  <si>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</si>
  <si>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</si>
  <si>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</si>
  <si>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</si>
  <si>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</si>
  <si>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</si>
  <si>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</si>
  <si>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</si>
  <si>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</si>
  <si>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</si>
  <si>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</si>
  <si>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</si>
  <si>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</si>
  <si>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</si>
  <si>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</si>
  <si>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</si>
  <si>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</si>
  <si>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</si>
  <si>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</si>
  <si>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</si>
  <si>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</si>
  <si>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</si>
  <si>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</si>
  <si>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</si>
  <si>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</si>
  <si>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</si>
  <si>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</si>
  <si>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</si>
  <si>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</si>
  <si>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</si>
  <si>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</si>
  <si>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</si>
  <si>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</si>
  <si>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</si>
  <si>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</si>
  <si>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</si>
  <si>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</si>
  <si>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</si>
  <si>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</si>
  <si>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</si>
  <si>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</si>
  <si>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</si>
  <si>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</si>
  <si>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</si>
  <si>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</si>
  <si>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</si>
  <si>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</si>
  <si>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</si>
  <si>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</si>
  <si>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</si>
  <si>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</si>
  <si>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</si>
  <si>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</si>
  <si>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</si>
  <si>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</si>
  <si>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</si>
  <si>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</si>
  <si>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</si>
  <si>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</si>
  <si>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</si>
  <si>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</si>
  <si>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</si>
  <si>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</si>
  <si>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</si>
  <si>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</si>
  <si>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</si>
  <si>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</si>
  <si>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</si>
  <si>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</si>
  <si>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</si>
  <si>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</si>
  <si>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</si>
  <si>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</si>
  <si>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</si>
  <si>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</si>
  <si>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</si>
  <si>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</si>
  <si>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</si>
  <si>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</si>
  <si>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</si>
  <si>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</si>
  <si>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</si>
  <si>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</si>
  <si>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</si>
  <si>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</si>
  <si>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</si>
  <si>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</si>
  <si>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</si>
  <si>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</si>
  <si>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</si>
  <si>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</si>
  <si>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</si>
  <si>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</si>
  <si>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</si>
  <si>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</si>
  <si>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</si>
  <si>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</si>
  <si>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</si>
  <si>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</si>
  <si>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</si>
  <si>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</si>
  <si>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</si>
  <si>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</si>
  <si>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</si>
  <si>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</si>
  <si>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</si>
  <si>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</si>
  <si>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</si>
  <si>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</si>
  <si>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</si>
  <si>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</si>
  <si>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</si>
  <si>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</si>
  <si>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</si>
  <si>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</si>
  <si>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</si>
  <si>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</si>
  <si>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</si>
  <si>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</si>
  <si>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</si>
  <si>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</si>
  <si>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</si>
  <si>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</si>
  <si>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</si>
  <si>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</si>
  <si>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</si>
  <si>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</si>
  <si>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</si>
  <si>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</si>
  <si>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</si>
  <si>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</si>
  <si>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</si>
  <si>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</si>
  <si>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</si>
  <si>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</si>
  <si>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</si>
  <si>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</si>
  <si>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</si>
  <si>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</si>
  <si>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</si>
  <si>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</si>
  <si>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</si>
  <si>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</si>
  <si>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</si>
  <si>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</si>
  <si>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</si>
  <si>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</si>
  <si>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</si>
  <si>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</si>
  <si>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</si>
  <si>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</si>
  <si>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</si>
  <si>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</si>
  <si>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</si>
  <si>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</si>
  <si>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</si>
  <si>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</si>
  <si>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</si>
  <si>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</si>
  <si>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</si>
  <si>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</si>
  <si>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</si>
  <si>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</si>
  <si>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</si>
  <si>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</si>
  <si>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</si>
  <si>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</si>
  <si>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</si>
  <si>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</si>
  <si>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</si>
  <si>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</si>
  <si>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</si>
  <si>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</si>
  <si>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</si>
  <si>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</si>
  <si>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</si>
  <si>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</si>
  <si>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</si>
  <si>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</si>
  <si>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</si>
  <si>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</si>
  <si>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</si>
  <si>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</si>
  <si>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</si>
  <si>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</si>
  <si>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</si>
  <si>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</si>
  <si>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</si>
  <si>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</si>
  <si>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</si>
  <si>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</si>
  <si>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</si>
  <si>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</si>
  <si>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</si>
  <si>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</si>
  <si>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</si>
  <si>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</si>
  <si>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</si>
  <si>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</si>
  <si>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</si>
  <si>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</si>
  <si>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</si>
  <si>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</si>
  <si>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</si>
  <si>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</si>
  <si>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</si>
  <si>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</si>
  <si>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</si>
  <si>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</si>
  <si>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</si>
  <si>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</si>
  <si>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</si>
  <si>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</si>
  <si>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</si>
  <si>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</si>
  <si>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</si>
  <si>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</si>
  <si>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</si>
  <si>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</si>
  <si>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</si>
  <si>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</si>
  <si>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</si>
  <si>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</si>
  <si>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</si>
  <si>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</si>
  <si>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</si>
  <si>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</si>
  <si>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</si>
  <si>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</si>
  <si>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</si>
  <si>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</si>
  <si>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</si>
  <si>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</si>
  <si>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</si>
  <si>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</si>
  <si>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</si>
  <si>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</si>
  <si>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</si>
  <si>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</si>
  <si>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</si>
  <si>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</si>
  <si>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</si>
  <si>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</si>
  <si>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</si>
  <si>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</si>
  <si>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</si>
  <si>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</si>
  <si>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</si>
  <si>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</si>
  <si>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</si>
  <si>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</si>
  <si>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</si>
  <si>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</si>
  <si>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</si>
  <si>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</si>
  <si>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</si>
  <si>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</si>
  <si>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</si>
  <si>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</si>
  <si>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</si>
  <si>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</si>
  <si>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</si>
  <si>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</si>
  <si>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</si>
  <si>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</si>
  <si>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</si>
  <si>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</si>
  <si>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</si>
  <si>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</si>
  <si>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</si>
  <si>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</si>
  <si>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</si>
  <si>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</si>
  <si>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</si>
  <si>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</si>
  <si>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</si>
  <si>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</si>
  <si>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</si>
  <si>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</si>
  <si>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</si>
  <si>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</si>
  <si>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</si>
  <si>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</si>
  <si>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</si>
  <si>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</si>
  <si>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</si>
  <si>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</si>
  <si>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</si>
  <si>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</si>
  <si>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</si>
  <si>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</si>
  <si>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</si>
  <si>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</si>
  <si>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</si>
  <si>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</si>
  <si>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</si>
  <si>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</si>
  <si>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</si>
  <si>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</si>
  <si>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</si>
  <si>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</si>
  <si>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</si>
  <si>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</si>
  <si>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</si>
  <si>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</si>
  <si>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</si>
  <si>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</si>
  <si>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</si>
  <si>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</si>
  <si>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</si>
  <si>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</si>
  <si>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</si>
  <si>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</si>
  <si>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</si>
  <si>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</si>
  <si>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</si>
  <si>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</si>
  <si>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</si>
  <si>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</si>
  <si>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</si>
  <si>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</si>
  <si>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</si>
  <si>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</si>
  <si>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</si>
  <si>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</si>
  <si>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</si>
  <si>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</si>
  <si>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</si>
  <si>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</si>
  <si>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</si>
  <si>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</si>
  <si>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</si>
  <si>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</si>
  <si>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</si>
  <si>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</si>
  <si>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</si>
  <si>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</si>
  <si>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</si>
  <si>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</si>
  <si>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</si>
  <si>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</si>
  <si>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</si>
  <si>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</si>
  <si>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</si>
  <si>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</si>
  <si>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</si>
  <si>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</si>
  <si>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</si>
  <si>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</si>
  <si>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</si>
  <si>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</si>
  <si>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</si>
  <si>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</si>
  <si>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</si>
  <si>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</si>
  <si>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</si>
  <si>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</si>
  <si>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</si>
  <si>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</si>
  <si>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</si>
  <si>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</si>
  <si>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</si>
  <si>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</si>
  <si>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</si>
  <si>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</si>
  <si>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</si>
  <si>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</si>
  <si>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</si>
  <si>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</si>
  <si>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</si>
  <si>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</si>
  <si>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</si>
  <si>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</si>
  <si>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</si>
  <si>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</si>
  <si>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</si>
  <si>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</si>
  <si>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</si>
  <si>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</si>
  <si>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</si>
  <si>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</si>
  <si>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</si>
  <si>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</si>
  <si>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</si>
  <si>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</si>
  <si>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</si>
  <si>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</si>
  <si>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</si>
  <si>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</si>
  <si>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</si>
  <si>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</si>
  <si>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</si>
  <si>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</si>
  <si>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</si>
  <si>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</si>
  <si>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</si>
  <si>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</si>
  <si>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</si>
  <si>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</si>
  <si>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</si>
  <si>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</si>
  <si>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</si>
  <si>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</si>
  <si>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</si>
  <si>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</si>
  <si>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</si>
  <si>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</si>
  <si>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</si>
  <si>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</si>
  <si>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</si>
  <si>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</si>
  <si>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</si>
  <si>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</si>
  <si>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</si>
  <si>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</si>
  <si>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</si>
  <si>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</si>
  <si>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</si>
  <si>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</si>
  <si>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</si>
  <si>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</si>
  <si>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</si>
  <si>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</si>
  <si>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</si>
  <si>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</si>
  <si>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</si>
  <si>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</si>
  <si>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</si>
  <si>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</si>
  <si>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</si>
  <si>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</si>
  <si>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</si>
  <si>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</si>
  <si>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</si>
  <si>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</si>
  <si>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</si>
  <si>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</si>
  <si>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</si>
  <si>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</si>
  <si>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</si>
  <si>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</si>
  <si>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</si>
  <si>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</si>
  <si>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</si>
  <si>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</si>
  <si>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</si>
  <si>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</si>
  <si>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</si>
  <si>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</si>
  <si>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</si>
  <si>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</si>
  <si>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</si>
  <si>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</si>
  <si>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</si>
  <si>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</si>
  <si>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</si>
  <si>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</si>
  <si>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</si>
  <si>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</si>
  <si>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</si>
  <si>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</si>
  <si>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</si>
  <si>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</si>
  <si>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</si>
  <si>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</si>
  <si>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</si>
  <si>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</si>
  <si>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</si>
  <si>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</si>
  <si>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</si>
  <si>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</si>
  <si>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</si>
  <si>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</si>
  <si>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</si>
  <si>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</si>
  <si>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</si>
  <si>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</si>
  <si>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</si>
  <si>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</si>
  <si>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</si>
  <si>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</si>
  <si>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</si>
  <si>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</si>
  <si>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</si>
  <si>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</si>
  <si>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</si>
  <si>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</si>
  <si>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</si>
  <si>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</si>
  <si>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</si>
  <si>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</si>
  <si>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</si>
  <si>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</si>
  <si>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</si>
  <si>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</si>
  <si>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</si>
  <si>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</si>
  <si>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</si>
  <si>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</si>
  <si>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</si>
  <si>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</si>
  <si>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</si>
  <si>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</si>
  <si>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</si>
  <si>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</si>
  <si>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</si>
  <si>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</si>
  <si>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</si>
  <si>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</si>
  <si>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</si>
  <si>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</si>
  <si>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</si>
  <si>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</si>
  <si>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</si>
  <si>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</si>
  <si>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</si>
  <si>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</si>
  <si>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</si>
  <si>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</si>
  <si>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</si>
  <si>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</si>
  <si>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</si>
  <si>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</si>
  <si>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</si>
  <si>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</si>
  <si>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</si>
  <si>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</si>
  <si>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</si>
  <si>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</si>
  <si>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</si>
  <si>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</si>
  <si>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</si>
  <si>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</si>
  <si>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</si>
  <si>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</si>
  <si>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</si>
  <si>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</si>
  <si>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</si>
  <si>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</si>
  <si>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</si>
  <si>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</si>
  <si>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</si>
  <si>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</si>
  <si>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</si>
  <si>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</si>
  <si>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</si>
  <si>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</si>
  <si>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</si>
  <si>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</si>
  <si>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</si>
  <si>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</si>
  <si>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</si>
  <si>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</si>
  <si>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</si>
  <si>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</si>
  <si>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</si>
  <si>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</si>
  <si>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</si>
  <si>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</si>
  <si>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</si>
  <si>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</si>
  <si>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</si>
  <si>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</si>
  <si>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</si>
  <si>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</si>
  <si>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</si>
  <si>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</si>
  <si>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</si>
  <si>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</si>
  <si>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</si>
  <si>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</si>
  <si>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</si>
  <si>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</si>
  <si>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</si>
  <si>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</si>
  <si>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</si>
  <si>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</si>
  <si>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</si>
  <si>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</si>
  <si>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</si>
  <si>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</si>
  <si>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</si>
  <si>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</si>
  <si>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</si>
  <si>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</si>
  <si>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</si>
  <si>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</si>
  <si>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</si>
  <si>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</si>
  <si>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</si>
  <si>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</si>
  <si>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</si>
  <si>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</si>
  <si>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</si>
  <si>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</si>
  <si>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</si>
  <si>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</si>
  <si>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</si>
  <si>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</si>
  <si>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</si>
  <si>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</si>
  <si>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</si>
  <si>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</si>
  <si>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</si>
  <si>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</si>
  <si>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</si>
  <si>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</si>
  <si>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</si>
  <si>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</si>
  <si>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</si>
  <si>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</si>
  <si>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</si>
  <si>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</si>
  <si>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</si>
  <si>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</si>
  <si>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</si>
  <si>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</si>
  <si>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</si>
  <si>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</si>
  <si>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</si>
  <si>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</si>
  <si>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</si>
  <si>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</si>
  <si>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</si>
  <si>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</si>
  <si>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</si>
  <si>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</si>
  <si>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</si>
  <si>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</si>
  <si>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</si>
  <si>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</si>
  <si>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</si>
  <si>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</si>
  <si>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</si>
  <si>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</si>
  <si>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</si>
  <si>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</si>
  <si>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</si>
  <si>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</si>
  <si>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</si>
  <si>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</si>
  <si>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</si>
  <si>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</si>
  <si>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</si>
  <si>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</si>
  <si>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</si>
  <si>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</si>
  <si>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</si>
  <si>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</si>
  <si>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</si>
  <si>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</si>
  <si>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</si>
  <si>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</si>
  <si>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</si>
  <si>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</si>
  <si>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</si>
  <si>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</si>
  <si>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</si>
  <si>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</si>
  <si>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</si>
  <si>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</si>
  <si>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</si>
  <si>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</si>
  <si>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</si>
  <si>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</si>
  <si>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</si>
  <si>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</si>
  <si>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</si>
  <si>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</si>
  <si>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</si>
  <si>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</si>
  <si>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</si>
  <si>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</si>
  <si>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</si>
  <si>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</si>
  <si>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</si>
  <si>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</si>
  <si>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</si>
  <si>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</si>
  <si>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</si>
  <si>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</si>
  <si>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</si>
  <si>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</si>
  <si>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</si>
  <si>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</si>
  <si>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</si>
  <si>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</si>
  <si>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</si>
  <si>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</si>
  <si>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</si>
  <si>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</si>
  <si>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</si>
  <si>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</si>
  <si>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</si>
  <si>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</si>
  <si>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</si>
  <si>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</si>
  <si>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</si>
  <si>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</si>
  <si>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</si>
  <si>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</si>
  <si>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</si>
  <si>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</si>
  <si>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</si>
  <si>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</si>
  <si>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</si>
  <si>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</si>
  <si>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</si>
  <si>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</si>
  <si>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</si>
  <si>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</si>
  <si>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</si>
  <si>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</si>
  <si>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</si>
  <si>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</si>
  <si>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</si>
  <si>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</si>
  <si>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</si>
  <si>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</si>
  <si>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</si>
  <si>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</si>
  <si>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</si>
  <si>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</si>
  <si>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</si>
  <si>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</si>
  <si>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</si>
  <si>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</si>
  <si>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</si>
  <si>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</si>
  <si>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</si>
  <si>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</si>
  <si>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</si>
  <si>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</si>
  <si>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</si>
  <si>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</si>
  <si>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</si>
  <si>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</si>
  <si>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</si>
  <si>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</si>
  <si>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</si>
  <si>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</si>
  <si>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</si>
  <si>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</si>
  <si>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</si>
  <si>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</si>
  <si>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</si>
  <si>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</si>
  <si>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</si>
  <si>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</si>
  <si>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</si>
  <si>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</si>
  <si>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</si>
  <si>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</si>
  <si>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</si>
  <si>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</si>
  <si>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</si>
  <si>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</si>
  <si>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</si>
  <si>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</si>
  <si>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</si>
  <si>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</si>
  <si>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</si>
  <si>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</si>
  <si>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</si>
  <si>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</si>
  <si>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</si>
  <si>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</si>
  <si>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</si>
  <si>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</si>
  <si>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</si>
  <si>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</si>
  <si>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</si>
  <si>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</si>
  <si>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</si>
  <si>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</si>
  <si>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</si>
  <si>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</si>
  <si>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</si>
  <si>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</si>
  <si>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</si>
  <si>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</si>
  <si>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</si>
  <si>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</si>
  <si>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</si>
  <si>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</si>
  <si>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</si>
  <si>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</si>
  <si>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</si>
  <si>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</si>
  <si>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</si>
  <si>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</si>
  <si>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</si>
  <si>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</si>
  <si>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</si>
  <si>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</si>
  <si>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</si>
  <si>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</si>
  <si>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</si>
  <si>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</si>
  <si>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</si>
  <si>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</si>
  <si>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</si>
  <si>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</si>
  <si>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</si>
  <si>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</si>
  <si>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</si>
  <si>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</si>
  <si>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</si>
  <si>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</si>
  <si>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</si>
  <si>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</si>
  <si>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</si>
  <si>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</si>
  <si>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</si>
  <si>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</si>
  <si>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</si>
  <si>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</si>
  <si>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</si>
  <si>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</si>
  <si>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</si>
  <si>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</si>
  <si>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</si>
  <si>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</si>
  <si>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</si>
  <si>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</si>
  <si>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</si>
  <si>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</si>
  <si>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</si>
  <si>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</si>
  <si>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</si>
  <si>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</si>
  <si>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</si>
  <si>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</si>
  <si>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</si>
  <si>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</si>
  <si>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</si>
  <si>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</si>
  <si>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</si>
  <si>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</si>
  <si>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</si>
  <si>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</si>
  <si>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</si>
  <si>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</si>
  <si>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</si>
  <si>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</si>
  <si>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</si>
  <si>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</si>
  <si>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</si>
  <si>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</si>
  <si>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</si>
  <si>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</si>
  <si>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</si>
  <si>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</si>
  <si>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</si>
  <si>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</si>
  <si>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</si>
  <si>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</si>
  <si>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</si>
  <si>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</si>
  <si>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</si>
  <si>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</si>
  <si>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</si>
  <si>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</si>
  <si>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</si>
  <si>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</si>
  <si>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</si>
  <si>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</si>
  <si>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</si>
  <si>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</si>
  <si>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</si>
  <si>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</si>
  <si>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</si>
  <si>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</si>
  <si>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</si>
  <si>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</si>
  <si>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</si>
  <si>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</si>
  <si>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</si>
  <si>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</si>
  <si>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</si>
  <si>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</si>
  <si>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</si>
  <si>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</si>
  <si>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</si>
  <si>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</si>
  <si>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</si>
  <si>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</si>
  <si>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</si>
  <si>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</si>
  <si>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</si>
  <si>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</si>
  <si>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</si>
  <si>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</si>
  <si>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</si>
  <si>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</si>
  <si>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</si>
  <si>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</si>
  <si>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</si>
  <si>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</si>
  <si>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</si>
  <si>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</si>
  <si>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</si>
  <si>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</si>
  <si>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</si>
  <si>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</si>
  <si>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</si>
  <si>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</si>
  <si>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</si>
  <si>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</si>
  <si>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</si>
  <si>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</si>
  <si>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</si>
  <si>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</si>
  <si>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</si>
  <si>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</si>
  <si>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</si>
  <si>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</si>
  <si>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</si>
  <si>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</si>
  <si>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</si>
  <si>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</si>
  <si>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</si>
  <si>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</si>
  <si>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</si>
  <si>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</si>
  <si>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</si>
  <si>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</si>
  <si>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</si>
  <si>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</si>
  <si>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</si>
  <si>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</si>
  <si>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</si>
  <si>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</si>
  <si>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</si>
  <si>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</si>
  <si>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</si>
  <si>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</si>
  <si>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</si>
  <si>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</si>
  <si>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</si>
  <si>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</si>
  <si>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</si>
  <si>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</si>
  <si>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</si>
  <si>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</si>
  <si>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</si>
  <si>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</si>
  <si>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</si>
  <si>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</si>
  <si>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</si>
  <si>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</si>
  <si>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</si>
  <si>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</si>
  <si>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</si>
  <si>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</si>
  <si>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</si>
  <si>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</si>
  <si>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</si>
  <si>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</si>
  <si>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</si>
  <si>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</si>
  <si>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</si>
  <si>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</si>
  <si>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</si>
  <si>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</si>
  <si>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</si>
  <si>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</si>
  <si>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</si>
  <si>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</si>
  <si>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</si>
  <si>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</si>
  <si>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</si>
  <si>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</si>
  <si>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</si>
  <si>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</si>
  <si>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</si>
  <si>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</si>
  <si>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</si>
  <si>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</si>
  <si>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</si>
  <si>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</si>
  <si>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</si>
  <si>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</si>
  <si>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</si>
  <si>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</si>
  <si>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</si>
  <si>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</si>
  <si>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</si>
  <si>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</si>
  <si>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</si>
  <si>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</si>
  <si>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</si>
  <si>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</si>
  <si>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</si>
  <si>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</si>
  <si>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</si>
  <si>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</si>
  <si>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</si>
  <si>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</si>
  <si>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</si>
  <si>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</si>
  <si>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</si>
  <si>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</si>
  <si>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</si>
  <si>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</si>
  <si>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</si>
  <si>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</si>
  <si>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</si>
  <si>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</si>
  <si>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</si>
  <si>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</si>
  <si>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</si>
  <si>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</si>
  <si>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</si>
  <si>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</si>
  <si>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</si>
  <si>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</si>
  <si>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</si>
  <si>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</si>
  <si>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</si>
  <si>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</si>
  <si>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</si>
  <si>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</si>
  <si>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</si>
  <si>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</si>
  <si>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</si>
  <si>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</si>
  <si>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</si>
  <si>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</si>
  <si>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</si>
  <si>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</si>
  <si>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</si>
  <si>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</si>
  <si>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</si>
  <si>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</si>
  <si>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</si>
  <si>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</si>
  <si>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</si>
  <si>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</si>
  <si>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</si>
  <si>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</si>
  <si>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</si>
  <si>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</si>
  <si>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</si>
  <si>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</si>
  <si>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</si>
  <si>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</si>
  <si>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</si>
  <si>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</si>
  <si>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</si>
  <si>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</si>
  <si>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</si>
  <si>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</si>
  <si>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</si>
  <si>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</si>
  <si>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</si>
  <si>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</si>
  <si>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</si>
  <si>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</si>
  <si>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</si>
  <si>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</si>
  <si>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</si>
  <si>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</si>
  <si>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</si>
  <si>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</si>
  <si>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</si>
  <si>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</si>
  <si>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</si>
  <si>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</si>
  <si>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</si>
  <si>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</si>
  <si>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</si>
  <si>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</si>
  <si>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</si>
  <si>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</si>
  <si>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</si>
  <si>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</si>
  <si>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</si>
  <si>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</si>
  <si>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</si>
  <si>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</si>
  <si>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</si>
  <si>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</si>
  <si>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</si>
  <si>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</si>
  <si>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</si>
  <si>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</si>
  <si>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</si>
  <si>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</si>
  <si>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</si>
  <si>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</si>
  <si>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</si>
  <si>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</si>
  <si>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</si>
  <si>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</si>
  <si>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</si>
  <si>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</si>
  <si>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</si>
  <si>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</si>
  <si>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</si>
  <si>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</si>
  <si>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</si>
  <si>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</si>
  <si>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</si>
  <si>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</si>
  <si>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</si>
  <si>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</si>
  <si>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</si>
  <si>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</si>
  <si>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</si>
  <si>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</si>
  <si>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</si>
  <si>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</si>
  <si>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</si>
  <si>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</si>
  <si>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</si>
  <si>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</si>
  <si>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</si>
  <si>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</si>
  <si>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</si>
  <si>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</si>
  <si>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</si>
  <si>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</si>
  <si>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</si>
  <si>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</si>
  <si>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</si>
  <si>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</si>
  <si>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</si>
  <si>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</si>
  <si>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</si>
  <si>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</si>
  <si>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</si>
  <si>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</si>
  <si>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</si>
  <si>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</si>
  <si>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</si>
  <si>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</si>
  <si>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</si>
  <si>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</si>
  <si>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</si>
  <si>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</si>
  <si>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</si>
  <si>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</si>
  <si>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</si>
  <si>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</si>
  <si>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</si>
  <si>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</si>
  <si>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</si>
  <si>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</si>
  <si>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</si>
  <si>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</si>
  <si>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</si>
  <si>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</si>
  <si>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</si>
  <si>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</si>
  <si>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</si>
  <si>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</si>
  <si>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</si>
  <si>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</si>
  <si>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</si>
  <si>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</si>
  <si>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</si>
  <si>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</si>
  <si>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</si>
  <si>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</si>
  <si>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</si>
  <si>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</si>
  <si>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</si>
  <si>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</si>
  <si>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</si>
  <si>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</si>
  <si>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</si>
  <si>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</si>
  <si>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</si>
  <si>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</si>
  <si>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</si>
  <si>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</si>
  <si>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</si>
  <si>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</si>
  <si>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</si>
  <si>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</si>
  <si>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</si>
  <si>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</si>
  <si>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</si>
  <si>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</si>
  <si>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</si>
  <si>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</si>
  <si>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</si>
  <si>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</si>
  <si>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</si>
  <si>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</si>
  <si>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</si>
  <si>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</si>
  <si>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</si>
  <si>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</si>
  <si>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</si>
  <si>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</si>
  <si>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</si>
  <si>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</si>
  <si>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</si>
  <si>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</si>
  <si>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</si>
  <si>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</si>
  <si>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</si>
  <si>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</si>
  <si>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</si>
  <si>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</si>
  <si>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</si>
  <si>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</si>
  <si>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</si>
  <si>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</si>
  <si>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</si>
  <si>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</si>
  <si>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</si>
  <si>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</si>
  <si>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</si>
  <si>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</si>
  <si>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</si>
  <si>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</si>
  <si>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</si>
  <si>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</si>
  <si>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</si>
  <si>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</si>
  <si>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</si>
  <si>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</si>
  <si>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</si>
  <si>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</si>
  <si>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</si>
  <si>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</si>
  <si>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</si>
  <si>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</si>
  <si>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</si>
  <si>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</si>
  <si>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</si>
  <si>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</si>
  <si>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</si>
  <si>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</si>
  <si>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</si>
  <si>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</si>
  <si>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</si>
  <si>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</si>
  <si>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</si>
  <si>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</si>
  <si>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</si>
  <si>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</si>
  <si>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</si>
  <si>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</si>
  <si>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</si>
  <si>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</si>
  <si>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</si>
  <si>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</si>
  <si>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</si>
  <si>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</si>
  <si>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</si>
  <si>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</si>
  <si>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</si>
  <si>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</si>
  <si>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</si>
  <si>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</si>
  <si>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</si>
  <si>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</si>
  <si>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</si>
  <si>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</si>
  <si>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</si>
  <si>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</si>
  <si>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</si>
  <si>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</si>
  <si>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</si>
  <si>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</si>
  <si>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</si>
  <si>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</si>
  <si>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</si>
  <si>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</si>
  <si>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</si>
  <si>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</si>
  <si>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</si>
  <si>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</si>
  <si>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</si>
  <si>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</si>
  <si>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</si>
  <si>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</si>
  <si>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</si>
  <si>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</si>
  <si>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</si>
  <si>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</si>
  <si>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</si>
  <si>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</si>
  <si>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</si>
  <si>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</si>
  <si>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</si>
  <si>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</si>
  <si>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</si>
  <si>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</si>
  <si>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</si>
  <si>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</si>
  <si>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</si>
  <si>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</si>
  <si>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</si>
  <si>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</si>
  <si>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</si>
  <si>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</si>
  <si>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</si>
  <si>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</si>
  <si>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</si>
  <si>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</si>
  <si>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</si>
  <si>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</si>
  <si>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</si>
  <si>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</si>
  <si>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</si>
  <si>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</si>
  <si>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</si>
  <si>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</si>
  <si>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</si>
  <si>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</si>
  <si>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</si>
  <si>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</si>
  <si>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</si>
  <si>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</si>
  <si>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</si>
  <si>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</si>
  <si>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</si>
  <si>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</si>
  <si>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</si>
  <si>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</si>
  <si>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</si>
  <si>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</si>
  <si>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</si>
  <si>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</si>
  <si>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</si>
  <si>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</si>
  <si>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</si>
  <si>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</si>
  <si>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</si>
  <si>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</si>
  <si>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</si>
  <si>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</si>
  <si>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</si>
  <si>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</si>
  <si>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</si>
  <si>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</si>
  <si>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</si>
  <si>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</si>
  <si>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</si>
  <si>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</si>
  <si>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</si>
  <si>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</si>
  <si>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</si>
  <si>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</si>
  <si>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</si>
  <si>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</si>
  <si>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</si>
  <si>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</si>
  <si>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</si>
  <si>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</si>
  <si>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</si>
  <si>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</si>
  <si>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</si>
  <si>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</si>
  <si>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</si>
  <si>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</si>
  <si>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</si>
  <si>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</si>
  <si>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</si>
  <si>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</si>
  <si>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</si>
  <si>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</si>
  <si>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</si>
  <si>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</si>
  <si>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</si>
  <si>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</si>
  <si>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</si>
  <si>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</si>
  <si>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</si>
  <si>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</si>
  <si>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</si>
  <si>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</si>
  <si>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</si>
  <si>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</si>
  <si>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</si>
  <si>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</si>
  <si>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</si>
  <si>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</si>
  <si>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</si>
  <si>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</si>
  <si>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</si>
  <si>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</si>
  <si>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</si>
  <si>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</si>
  <si>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</si>
  <si>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</si>
  <si>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</si>
  <si>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</si>
  <si>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</si>
  <si>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</si>
  <si>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</si>
  <si>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</si>
  <si>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</si>
  <si>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</si>
  <si>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</si>
  <si>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</si>
  <si>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</si>
  <si>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</si>
  <si>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</si>
  <si>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</si>
  <si>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</si>
  <si>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</si>
  <si>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</si>
  <si>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</si>
  <si>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</si>
  <si>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</si>
  <si>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</si>
  <si>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</si>
  <si>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</si>
  <si>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</si>
  <si>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</si>
  <si>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</si>
  <si>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</si>
  <si>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</si>
  <si>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</si>
  <si>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</si>
  <si>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</si>
  <si>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</si>
  <si>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</si>
  <si>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</si>
  <si>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</si>
  <si>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</si>
  <si>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</si>
  <si>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</si>
  <si>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</si>
  <si>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</si>
  <si>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</si>
  <si>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</si>
  <si>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</si>
  <si>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</si>
  <si>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</si>
  <si>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</si>
  <si>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</si>
  <si>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</si>
  <si>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</si>
  <si>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</si>
  <si>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</si>
  <si>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</si>
  <si>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</si>
  <si>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</si>
  <si>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</si>
  <si>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</si>
  <si>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</si>
  <si>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</si>
  <si>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</si>
  <si>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</si>
  <si>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</si>
  <si>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</si>
  <si>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</si>
  <si>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</si>
  <si>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</si>
  <si>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</si>
  <si>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</si>
  <si>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</si>
  <si>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</si>
  <si>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</si>
  <si>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</si>
  <si>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</si>
  <si>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</si>
  <si>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</si>
  <si>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</si>
  <si>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</si>
  <si>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</si>
  <si>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</si>
  <si>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</si>
  <si>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</si>
  <si>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</si>
  <si>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</si>
  <si>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</si>
  <si>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</si>
  <si>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</si>
  <si>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</si>
  <si>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</si>
  <si>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</si>
  <si>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</si>
  <si>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</si>
  <si>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</si>
  <si>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</si>
  <si>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</si>
  <si>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</si>
  <si>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</si>
  <si>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</si>
  <si>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</si>
  <si>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</si>
  <si>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</si>
  <si>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</si>
  <si>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</si>
  <si>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</si>
  <si>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</si>
  <si>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</si>
  <si>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</si>
  <si>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</si>
  <si>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</si>
  <si>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</si>
  <si>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</si>
  <si>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</si>
  <si>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</si>
  <si>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</si>
  <si>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</si>
  <si>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</si>
  <si>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</si>
  <si>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</si>
  <si>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</si>
  <si>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</si>
  <si>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</si>
  <si>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</si>
  <si>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</si>
  <si>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</si>
  <si>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</si>
  <si>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</si>
  <si>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</si>
  <si>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</si>
  <si>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</si>
  <si>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</si>
  <si>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</si>
  <si>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</si>
  <si>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</si>
  <si>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</si>
  <si>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</si>
  <si>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</si>
  <si>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</si>
  <si>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</si>
  <si>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</si>
  <si>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</si>
  <si>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</si>
  <si>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</si>
  <si>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</si>
  <si>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</si>
  <si>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</si>
  <si>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</si>
  <si>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</si>
  <si>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</si>
  <si>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</si>
  <si>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</si>
  <si>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</si>
  <si>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</si>
  <si>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</si>
  <si>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</si>
  <si>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</si>
  <si>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</si>
  <si>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</si>
  <si>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</si>
  <si>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</si>
  <si>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</si>
  <si>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</si>
  <si>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</si>
  <si>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</si>
  <si>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</si>
  <si>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</si>
  <si>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</si>
  <si>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</si>
  <si>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</si>
  <si>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</si>
  <si>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</si>
  <si>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</si>
  <si>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</si>
  <si>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</si>
  <si>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</si>
  <si>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</si>
  <si>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</si>
  <si>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</si>
  <si>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</si>
  <si>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</si>
  <si>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</si>
  <si>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</si>
  <si>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</si>
  <si>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</si>
  <si>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</si>
  <si>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</si>
  <si>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</si>
  <si>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</si>
  <si>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</si>
  <si>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</si>
  <si>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</si>
  <si>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</si>
  <si>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</si>
  <si>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</si>
  <si>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</si>
  <si>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</si>
  <si>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</si>
  <si>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</si>
  <si>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</si>
  <si>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</si>
  <si>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</si>
  <si>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</si>
  <si>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</si>
  <si>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</si>
  <si>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</si>
  <si>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</si>
  <si>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</si>
  <si>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</si>
  <si>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</si>
  <si>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</si>
  <si>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</si>
  <si>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</si>
  <si>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</si>
  <si>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</si>
  <si>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</si>
  <si>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</si>
  <si>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</si>
  <si>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</si>
  <si>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</si>
  <si>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</si>
  <si>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</si>
  <si>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</si>
  <si>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</si>
  <si>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</si>
  <si>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</si>
  <si>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</si>
  <si>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</si>
  <si>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</si>
  <si>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</si>
  <si>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</si>
  <si>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</si>
  <si>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</si>
  <si>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</si>
  <si>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</si>
  <si>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</si>
  <si>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</si>
  <si>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</si>
  <si>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</si>
  <si>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</si>
  <si>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</si>
  <si>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</si>
  <si>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</si>
  <si>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</si>
  <si>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</si>
  <si>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</si>
  <si>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</si>
  <si>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</si>
  <si>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</si>
  <si>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</si>
  <si>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</si>
  <si>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</si>
  <si>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</si>
  <si>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</si>
  <si>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</si>
  <si>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</si>
  <si>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</si>
  <si>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</si>
  <si>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</si>
  <si>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</si>
  <si>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</si>
  <si>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</si>
  <si>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</si>
  <si>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</si>
  <si>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</si>
  <si>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</si>
  <si>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</si>
  <si>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</si>
  <si>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</si>
  <si>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</si>
  <si>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</si>
  <si>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</si>
  <si>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</si>
  <si>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</si>
  <si>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</si>
  <si>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</si>
  <si>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</si>
  <si>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</si>
  <si>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</si>
  <si>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</si>
  <si>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</si>
  <si>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</si>
  <si>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</si>
  <si>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</si>
  <si>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</si>
  <si>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</si>
  <si>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</si>
  <si>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</si>
  <si>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</si>
  <si>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</si>
  <si>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</si>
  <si>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</si>
  <si>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</si>
  <si>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</si>
  <si>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</si>
  <si>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</si>
  <si>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</si>
  <si>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</si>
  <si>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</si>
  <si>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</si>
  <si>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</si>
  <si>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</si>
  <si>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</si>
  <si>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</si>
  <si>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</si>
  <si>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</si>
  <si>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</si>
  <si>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</si>
  <si>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</si>
  <si>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</si>
  <si>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</si>
  <si>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</si>
  <si>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</si>
  <si>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</si>
  <si>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</si>
  <si>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</si>
  <si>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</si>
  <si>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</si>
  <si>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</si>
  <si>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</si>
  <si>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</si>
  <si>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</si>
  <si>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</si>
  <si>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</si>
  <si>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</si>
  <si>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</si>
  <si>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</si>
  <si>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</si>
  <si>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</si>
  <si>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</si>
  <si>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</si>
  <si>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</si>
  <si>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</si>
  <si>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</si>
  <si>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</si>
  <si>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</si>
  <si>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</si>
  <si>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</si>
  <si>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</si>
  <si>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</si>
  <si>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</si>
  <si>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</si>
  <si>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</si>
  <si>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</si>
  <si>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</si>
  <si>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</si>
  <si>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</si>
  <si>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</si>
  <si>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</si>
  <si>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</si>
  <si>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</si>
  <si>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</si>
  <si>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</si>
  <si>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</si>
  <si>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</si>
  <si>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</si>
  <si>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</si>
  <si>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</si>
  <si>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</si>
  <si>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</si>
  <si>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</si>
  <si>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</si>
  <si>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</si>
  <si>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</si>
  <si>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</si>
  <si>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</si>
  <si>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</si>
  <si>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</si>
  <si>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</si>
  <si>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</si>
  <si>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</si>
  <si>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</si>
  <si>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</si>
  <si>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</si>
  <si>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</si>
  <si>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</si>
  <si>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</si>
  <si>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</si>
  <si>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</si>
  <si>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</si>
  <si>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</si>
  <si>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</si>
  <si>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</si>
  <si>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</si>
  <si>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</si>
  <si>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</si>
  <si>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</si>
  <si>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</si>
  <si>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</si>
  <si>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</si>
  <si>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</si>
  <si>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</si>
  <si>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</si>
  <si>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</si>
  <si>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</si>
  <si>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</si>
  <si>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</si>
  <si>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</si>
  <si>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</si>
  <si>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</si>
  <si>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</si>
  <si>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</si>
  <si>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</si>
  <si>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</si>
  <si>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</si>
  <si>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</si>
  <si>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</si>
  <si>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</si>
  <si>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</si>
  <si>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</si>
  <si>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</si>
  <si>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</si>
  <si>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</si>
  <si>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</si>
  <si>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</si>
  <si>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</si>
  <si>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</si>
  <si>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</si>
  <si>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</si>
  <si>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</si>
  <si>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</si>
  <si>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</si>
  <si>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</si>
  <si>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</si>
  <si>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</si>
  <si>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</si>
  <si>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</si>
  <si>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</si>
  <si>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</si>
  <si>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</si>
  <si>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</si>
  <si>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</si>
  <si>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</si>
  <si>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</si>
  <si>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</si>
  <si>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</si>
  <si>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</si>
  <si>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</si>
  <si>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</si>
  <si>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</si>
  <si>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</si>
  <si>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</si>
  <si>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</si>
  <si>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</si>
  <si>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</si>
  <si>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</si>
  <si>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</si>
  <si>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</si>
  <si>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</si>
  <si>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</si>
  <si>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</si>
  <si>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</si>
  <si>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</si>
  <si>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</si>
  <si>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</si>
  <si>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</si>
  <si>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</si>
  <si>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</si>
  <si>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</si>
  <si>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</si>
  <si>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</si>
  <si>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</si>
  <si>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</si>
  <si>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</si>
  <si>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</si>
  <si>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</si>
  <si>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</si>
  <si>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</si>
  <si>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</si>
  <si>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</si>
  <si>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</si>
  <si>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</si>
  <si>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</si>
  <si>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</si>
  <si>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</si>
  <si>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</si>
  <si>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</si>
  <si>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</si>
  <si>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</si>
  <si>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</si>
  <si>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</si>
  <si>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</si>
  <si>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</si>
  <si>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</si>
  <si>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</si>
  <si>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</si>
  <si>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</si>
  <si>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</si>
  <si>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</si>
  <si>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</si>
  <si>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</si>
  <si>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</si>
  <si>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</si>
  <si>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</si>
  <si>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</si>
  <si>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</si>
  <si>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</si>
  <si>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</si>
  <si>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</si>
  <si>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</si>
  <si>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</si>
  <si>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</si>
  <si>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</si>
  <si>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</si>
  <si>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</si>
  <si>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</si>
  <si>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</si>
  <si>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</si>
  <si>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</si>
  <si>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</si>
  <si>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</si>
  <si>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</si>
  <si>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</si>
  <si>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</si>
  <si>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</si>
  <si>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</si>
  <si>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</si>
  <si>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</si>
  <si>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</si>
  <si>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</si>
  <si>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</si>
  <si>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</si>
  <si>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</si>
  <si>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</si>
  <si>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</si>
  <si>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</si>
  <si>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</si>
  <si>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</si>
  <si>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</si>
  <si>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</si>
  <si>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</si>
  <si>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</si>
  <si>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</si>
  <si>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</si>
  <si>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</si>
  <si>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</si>
  <si>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</si>
  <si>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</si>
  <si>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</si>
  <si>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</si>
  <si>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</si>
  <si>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</si>
  <si>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</si>
  <si>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</si>
  <si>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</si>
  <si>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</si>
  <si>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</si>
  <si>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</si>
  <si>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</si>
  <si>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</si>
  <si>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</si>
  <si>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</si>
  <si>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</si>
  <si>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</si>
  <si>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</si>
  <si>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</si>
  <si>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</si>
  <si>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</si>
  <si>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</si>
  <si>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</si>
  <si>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</si>
  <si>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</si>
  <si>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</si>
  <si>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</si>
  <si>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</si>
  <si>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</si>
  <si>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</si>
  <si>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</si>
  <si>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</si>
  <si>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</si>
  <si>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</si>
  <si>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</si>
  <si>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</si>
  <si>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</si>
  <si>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</si>
  <si>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</si>
  <si>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</si>
  <si>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</si>
  <si>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</si>
  <si>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</si>
  <si>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</si>
  <si>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</si>
  <si>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</si>
  <si>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</si>
  <si>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</si>
  <si>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</si>
  <si>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</si>
  <si>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</si>
  <si>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</si>
  <si>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</si>
  <si>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</si>
  <si>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</si>
  <si>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</si>
  <si>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</si>
  <si>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</si>
  <si>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</si>
  <si>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</si>
  <si>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</si>
  <si>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</si>
  <si>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</si>
  <si>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</si>
  <si>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</si>
  <si>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</si>
  <si>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</si>
  <si>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</si>
  <si>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</si>
  <si>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</si>
  <si>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</si>
  <si>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</si>
  <si>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</si>
  <si>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</si>
  <si>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</si>
  <si>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</si>
  <si>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</si>
  <si>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</si>
  <si>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</si>
  <si>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</si>
  <si>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</si>
  <si>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</si>
  <si>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</si>
  <si>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</si>
  <si>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</si>
  <si>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</si>
  <si>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</si>
  <si>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</si>
  <si>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</si>
  <si>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</si>
  <si>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</si>
  <si>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</si>
  <si>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</si>
  <si>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</si>
  <si>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</si>
  <si>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</si>
  <si>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</si>
  <si>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</si>
  <si>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</si>
  <si>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</si>
  <si>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</si>
  <si>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</si>
  <si>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</si>
  <si>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</si>
  <si>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</si>
  <si>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</si>
  <si>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</si>
  <si>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</si>
  <si>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</si>
  <si>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</si>
  <si>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</si>
  <si>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</si>
  <si>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</si>
  <si>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</si>
  <si>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</si>
  <si>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</si>
  <si>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</si>
  <si>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</si>
  <si>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</si>
  <si>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</si>
  <si>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</si>
  <si>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</si>
  <si>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</si>
  <si>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</si>
  <si>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</si>
  <si>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</si>
  <si>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</si>
  <si>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</si>
  <si>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</si>
  <si>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</si>
  <si>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</si>
  <si>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</si>
  <si>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</si>
  <si>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</si>
  <si>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</si>
  <si>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</si>
  <si>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</si>
  <si>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</si>
  <si>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</si>
  <si>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</si>
  <si>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</si>
  <si>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</si>
  <si>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</si>
  <si>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</si>
  <si>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</si>
  <si>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</si>
  <si>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</si>
  <si>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</si>
  <si>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</si>
  <si>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</si>
  <si>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</si>
  <si>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</si>
  <si>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</si>
  <si>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</si>
  <si>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</si>
  <si>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</si>
  <si>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</si>
  <si>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</si>
  <si>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</si>
  <si>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</si>
  <si>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</si>
  <si>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</si>
  <si>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</si>
  <si>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</si>
  <si>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</si>
  <si>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</si>
  <si>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</si>
  <si>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</si>
  <si>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</si>
  <si>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</si>
  <si>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</si>
  <si>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</si>
  <si>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</si>
  <si>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</si>
  <si>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</si>
  <si>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</si>
  <si>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</si>
  <si>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</si>
  <si>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</si>
  <si>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</si>
  <si>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</si>
  <si>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</si>
  <si>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</si>
  <si>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</si>
  <si>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</si>
  <si>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</si>
  <si>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</si>
  <si>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</si>
  <si>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</si>
  <si>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</si>
  <si>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</si>
  <si>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</si>
  <si>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</si>
  <si>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</si>
  <si>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</si>
  <si>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</si>
  <si>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</si>
  <si>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</si>
  <si>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</si>
  <si>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</si>
  <si>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</si>
  <si>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</si>
  <si>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</si>
  <si>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</si>
  <si>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</si>
  <si>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</si>
  <si>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</si>
  <si>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</si>
  <si>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</si>
  <si>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</si>
  <si>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</si>
  <si>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</si>
  <si>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</si>
  <si>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</si>
  <si>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</si>
  <si>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</si>
  <si>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</si>
  <si>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</si>
  <si>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</si>
  <si>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</si>
  <si>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</si>
  <si>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</si>
  <si>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</si>
  <si>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</si>
  <si>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</si>
  <si>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</si>
  <si>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</si>
  <si>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</si>
  <si>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</si>
  <si>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</si>
  <si>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</si>
  <si>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</si>
  <si>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</si>
  <si>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</si>
  <si>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</si>
  <si>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</si>
  <si>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</si>
  <si>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</si>
  <si>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</si>
  <si>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</si>
  <si>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</si>
  <si>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</si>
  <si>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</si>
  <si>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</si>
  <si>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</si>
  <si>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</si>
  <si>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</si>
  <si>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</si>
  <si>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</si>
  <si>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</si>
  <si>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</si>
  <si>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</si>
  <si>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</si>
  <si>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</si>
  <si>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</si>
  <si>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</si>
  <si>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</si>
  <si>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</si>
  <si>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</si>
  <si>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</si>
  <si>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</si>
  <si>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</si>
  <si>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</si>
  <si>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</si>
  <si>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</si>
  <si>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</si>
  <si>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</si>
  <si>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</si>
  <si>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</si>
  <si>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</si>
  <si>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</si>
  <si>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</si>
  <si>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</si>
  <si>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</si>
  <si>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</si>
  <si>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</si>
  <si>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</si>
  <si>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</si>
  <si>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</si>
  <si>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</si>
  <si>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</si>
  <si>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</si>
  <si>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</si>
  <si>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</si>
  <si>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</si>
  <si>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</si>
  <si>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</si>
  <si>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</si>
  <si>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</si>
  <si>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</si>
  <si>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</si>
  <si>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</si>
  <si>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</si>
  <si>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</si>
  <si>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</si>
  <si>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</si>
  <si>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</si>
  <si>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</si>
  <si>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</si>
  <si>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</si>
  <si>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</si>
  <si>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</si>
  <si>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</si>
  <si>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</si>
  <si>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</si>
  <si>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</si>
  <si>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</si>
  <si>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</si>
  <si>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</si>
  <si>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</si>
  <si>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</si>
  <si>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</si>
  <si>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</si>
  <si>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</si>
  <si>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</si>
  <si>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</si>
  <si>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</si>
  <si>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</si>
  <si>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</si>
  <si>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</si>
  <si>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</si>
  <si>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</si>
  <si>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</si>
  <si>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</si>
  <si>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</si>
  <si>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</si>
  <si>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</si>
  <si>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</si>
  <si>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</si>
  <si>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</si>
  <si>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</si>
  <si>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</si>
  <si>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</si>
  <si>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</si>
  <si>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</si>
  <si>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</si>
  <si>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</si>
  <si>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</si>
  <si>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</si>
  <si>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</si>
  <si>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</si>
  <si>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</si>
  <si>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</si>
  <si>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</si>
  <si>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</si>
  <si>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</si>
  <si>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</si>
  <si>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</si>
  <si>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</si>
  <si>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</si>
  <si>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</si>
  <si>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</si>
  <si>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</si>
  <si>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</si>
  <si>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</si>
  <si>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</si>
  <si>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</si>
  <si>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</si>
  <si>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</si>
  <si>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</si>
  <si>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</si>
  <si>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</si>
  <si>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</si>
  <si>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</si>
  <si>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</si>
  <si>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</si>
  <si>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</si>
  <si>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</si>
  <si>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</si>
  <si>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</si>
  <si>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</si>
  <si>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</si>
  <si>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</si>
  <si>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</si>
  <si>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</si>
  <si>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</si>
  <si>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</si>
  <si>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</si>
  <si>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</si>
  <si>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</si>
  <si>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</si>
  <si>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</si>
  <si>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</si>
  <si>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</si>
  <si>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</si>
  <si>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</si>
  <si>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</si>
  <si>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</si>
  <si>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</si>
  <si>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</si>
  <si>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</si>
  <si>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</si>
  <si>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</si>
  <si>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</si>
  <si>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</si>
  <si>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</si>
  <si>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</si>
  <si>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</si>
  <si>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</si>
  <si>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</si>
  <si>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</si>
  <si>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</si>
  <si>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</si>
  <si>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</si>
  <si>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</si>
  <si>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</si>
  <si>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</si>
  <si>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</si>
  <si>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</si>
  <si>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</si>
  <si>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</si>
  <si>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</si>
  <si>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</si>
  <si>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</si>
  <si>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</si>
  <si>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</si>
  <si>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</si>
  <si>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</si>
  <si>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</si>
  <si>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</si>
  <si>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</si>
  <si>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</si>
  <si>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</si>
  <si>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</si>
  <si>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</si>
  <si>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</si>
  <si>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</si>
  <si>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</si>
  <si>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</si>
  <si>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</si>
  <si>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</si>
  <si>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</si>
  <si>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</si>
  <si>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</si>
  <si>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</si>
  <si>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</si>
  <si>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</si>
  <si>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</si>
  <si>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</si>
  <si>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</si>
  <si>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</si>
  <si>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</si>
  <si>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</si>
  <si>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</si>
  <si>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</si>
  <si>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</si>
  <si>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</si>
  <si>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</si>
  <si>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</si>
  <si>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</si>
  <si>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</si>
  <si>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</si>
  <si>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</si>
  <si>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</si>
  <si>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</si>
  <si>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</si>
  <si>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</si>
  <si>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</si>
  <si>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</si>
  <si>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</si>
  <si>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</si>
  <si>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</si>
  <si>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</si>
  <si>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</si>
  <si>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</si>
  <si>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</si>
  <si>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</si>
  <si>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</si>
  <si>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</si>
  <si>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</si>
  <si>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</si>
  <si>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</si>
  <si>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</si>
  <si>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</si>
  <si>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</si>
  <si>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</si>
  <si>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</si>
  <si>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</si>
  <si>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</si>
  <si>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</si>
  <si>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</si>
  <si>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</si>
  <si>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</si>
  <si>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</si>
  <si>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</si>
  <si>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</si>
  <si>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</si>
  <si>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</si>
  <si>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</si>
  <si>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</si>
  <si>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</si>
  <si>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</si>
  <si>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</si>
  <si>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</si>
  <si>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</si>
  <si>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</si>
  <si>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</si>
  <si>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</si>
  <si>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</si>
  <si>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</si>
  <si>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</si>
  <si>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</si>
  <si>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</si>
  <si>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</si>
  <si>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</si>
  <si>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</si>
  <si>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</si>
  <si>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</si>
  <si>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</si>
  <si>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</si>
  <si>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</si>
  <si>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</si>
  <si>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</si>
  <si>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</si>
  <si>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</si>
  <si>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</si>
  <si>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</si>
  <si>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</si>
  <si>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</si>
  <si>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</si>
  <si>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</si>
  <si>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</si>
  <si>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</si>
  <si>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</si>
  <si>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</si>
  <si>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</si>
  <si>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</si>
  <si>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</si>
  <si>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</si>
  <si>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</si>
  <si>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</si>
  <si>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</si>
  <si>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</si>
  <si>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</si>
  <si>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</si>
  <si>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</si>
  <si>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</si>
  <si>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</si>
  <si>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</si>
  <si>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</si>
  <si>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</si>
  <si>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</si>
  <si>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</si>
  <si>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</si>
  <si>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</si>
  <si>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</si>
  <si>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</si>
  <si>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</si>
  <si>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</si>
  <si>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</si>
  <si>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</si>
  <si>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</si>
  <si>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</si>
  <si>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</si>
  <si>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</si>
  <si>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</si>
  <si>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</si>
  <si>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</si>
  <si>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</si>
  <si>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</si>
  <si>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</si>
  <si>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</si>
  <si>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</si>
  <si>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</si>
  <si>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</si>
  <si>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</si>
  <si>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</si>
  <si>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</si>
  <si>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</si>
  <si>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</si>
  <si>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</si>
  <si>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</si>
  <si>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</si>
  <si>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</si>
  <si>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</si>
  <si>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</si>
  <si>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</si>
  <si>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</si>
  <si>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</si>
  <si>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</si>
  <si>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</si>
  <si>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</si>
  <si>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</si>
  <si>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</si>
  <si>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</si>
  <si>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</si>
  <si>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</si>
  <si>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</si>
  <si>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</si>
  <si>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</si>
  <si>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</si>
  <si>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</si>
  <si>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</si>
  <si>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</si>
  <si>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</si>
  <si>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</si>
  <si>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</si>
  <si>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</si>
  <si>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</si>
  <si>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</si>
  <si>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</si>
  <si>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</si>
  <si>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</si>
  <si>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</si>
  <si>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</si>
  <si>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</si>
  <si>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</si>
  <si>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</si>
  <si>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</si>
  <si>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</si>
  <si>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</si>
  <si>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</si>
  <si>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</si>
  <si>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</si>
  <si>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</si>
  <si>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</si>
  <si>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</si>
  <si>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</si>
  <si>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</si>
  <si>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</si>
  <si>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</si>
  <si>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</si>
  <si>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</si>
  <si>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</si>
  <si>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</si>
  <si>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</si>
  <si>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</si>
  <si>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</si>
  <si>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</si>
  <si>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</si>
  <si>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</si>
  <si>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</si>
  <si>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</si>
  <si>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</si>
  <si>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</si>
  <si>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</si>
  <si>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</si>
  <si>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</si>
  <si>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</si>
  <si>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</si>
  <si>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</si>
  <si>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</si>
  <si>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</si>
  <si>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</si>
  <si>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</si>
  <si>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</si>
  <si>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</si>
  <si>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</si>
  <si>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</si>
  <si>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</si>
  <si>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</si>
  <si>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</si>
  <si>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</si>
  <si>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</si>
  <si>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</si>
  <si>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</si>
  <si>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</si>
  <si>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</si>
  <si>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</si>
  <si>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</si>
  <si>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</si>
  <si>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</si>
  <si>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</si>
  <si>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</si>
  <si>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</si>
  <si>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</si>
  <si>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</si>
  <si>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</si>
  <si>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</si>
  <si>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</si>
  <si>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</si>
  <si>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</si>
  <si>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</si>
  <si>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</si>
  <si>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</si>
  <si>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</si>
  <si>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</si>
  <si>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</si>
  <si>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</si>
  <si>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</si>
  <si>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</si>
  <si>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</si>
  <si>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</si>
  <si>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</si>
  <si>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</si>
  <si>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</si>
  <si>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</si>
  <si>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</si>
  <si>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</si>
  <si>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</si>
  <si>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</si>
  <si>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</si>
  <si>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</si>
  <si>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</si>
  <si>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</si>
  <si>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</si>
  <si>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</si>
  <si>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</si>
  <si>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</si>
  <si>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</si>
  <si>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</si>
  <si>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</si>
  <si>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</si>
  <si>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</si>
  <si>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</si>
  <si>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</si>
  <si>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</si>
  <si>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</si>
  <si>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</si>
  <si>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</si>
  <si>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</si>
  <si>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</si>
  <si>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</si>
  <si>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</si>
  <si>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</si>
  <si>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</si>
  <si>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</si>
  <si>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</si>
  <si>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</si>
  <si>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</si>
  <si>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</si>
  <si>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</si>
  <si>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</si>
  <si>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</si>
  <si>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</si>
  <si>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</si>
  <si>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</si>
  <si>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</si>
  <si>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</si>
  <si>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</si>
  <si>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</si>
  <si>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</si>
  <si>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</si>
  <si>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</si>
  <si>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</si>
  <si>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</si>
  <si>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</si>
  <si>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</si>
  <si>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</si>
  <si>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</si>
  <si>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</si>
  <si>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</si>
  <si>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</si>
  <si>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</si>
  <si>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</si>
  <si>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</si>
  <si>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</si>
  <si>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</si>
  <si>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</si>
  <si>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</si>
  <si>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</si>
  <si>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</si>
  <si>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</si>
  <si>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</si>
  <si>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</si>
  <si>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</si>
  <si>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</si>
  <si>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</si>
  <si>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</si>
  <si>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</si>
  <si>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</si>
  <si>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</si>
  <si>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</si>
  <si>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</si>
  <si>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</si>
  <si>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</si>
  <si>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</si>
  <si>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</si>
  <si>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</si>
  <si>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</si>
  <si>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</si>
  <si>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</si>
  <si>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</si>
  <si>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</si>
  <si>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</si>
  <si>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</si>
  <si>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</si>
  <si>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</si>
  <si>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</si>
  <si>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</si>
  <si>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</si>
  <si>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</si>
  <si>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</si>
  <si>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</si>
  <si>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</si>
  <si>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</si>
  <si>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</si>
  <si>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</si>
  <si>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</si>
  <si>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</si>
  <si>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</si>
  <si>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</si>
  <si>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</si>
  <si>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</si>
  <si>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</si>
  <si>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</si>
  <si>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</si>
  <si>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</si>
  <si>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</si>
  <si>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</si>
  <si>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</si>
  <si>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</si>
  <si>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</si>
  <si>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</si>
  <si>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</si>
  <si>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</si>
  <si>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</si>
  <si>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</si>
  <si>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</si>
  <si>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</si>
  <si>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</si>
  <si>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</si>
  <si>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</si>
  <si>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</si>
  <si>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</si>
  <si>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</si>
  <si>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</si>
  <si>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</si>
  <si>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</si>
  <si>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</si>
  <si>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</si>
  <si>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</si>
  <si>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</si>
  <si>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</si>
  <si>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</si>
  <si>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</si>
  <si>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</si>
  <si>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</si>
  <si>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</si>
  <si>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</si>
  <si>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</si>
  <si>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</si>
  <si>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</si>
  <si>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</si>
  <si>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</si>
  <si>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</si>
  <si>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</si>
  <si>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</si>
  <si>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</si>
  <si>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</si>
  <si>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</si>
  <si>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</si>
  <si>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</si>
  <si>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</si>
  <si>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</si>
  <si>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</si>
  <si>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</si>
  <si>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</si>
  <si>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</si>
  <si>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</si>
  <si>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</si>
  <si>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</si>
  <si>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</si>
  <si>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</si>
  <si>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</si>
  <si>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</si>
  <si>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</si>
  <si>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</si>
  <si>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</si>
  <si>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</si>
  <si>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</si>
  <si>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</si>
  <si>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</si>
  <si>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</si>
  <si>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</si>
  <si>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</si>
  <si>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</si>
  <si>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</si>
  <si>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</si>
  <si>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</si>
  <si>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</si>
  <si>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</si>
  <si>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</si>
  <si>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</si>
  <si>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</si>
  <si>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</si>
  <si>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</si>
  <si>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</si>
  <si>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</si>
  <si>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</si>
  <si>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</si>
  <si>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</si>
  <si>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</si>
  <si>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</si>
  <si>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</si>
  <si>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</si>
  <si>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</si>
  <si>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</si>
  <si>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</si>
  <si>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</si>
  <si>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</si>
  <si>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</si>
  <si>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</si>
  <si>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</si>
  <si>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</si>
  <si>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</si>
  <si>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</si>
  <si>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</si>
  <si>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</si>
  <si>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</si>
  <si>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</si>
  <si>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</si>
  <si>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</si>
  <si>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</si>
  <si>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</si>
  <si>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</si>
  <si>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</si>
  <si>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</si>
  <si>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</si>
  <si>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</si>
  <si>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</si>
  <si>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</si>
  <si>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</si>
  <si>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</si>
  <si>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</si>
  <si>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</si>
  <si>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</si>
  <si>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</si>
  <si>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</si>
  <si>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</si>
  <si>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</si>
  <si>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</si>
  <si>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</si>
  <si>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</si>
  <si>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</si>
  <si>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</si>
  <si>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</si>
  <si>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</si>
  <si>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</si>
  <si>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</si>
  <si>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</si>
  <si>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</si>
  <si>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</si>
  <si>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</si>
  <si>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</si>
  <si>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</si>
  <si>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</si>
  <si>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</si>
  <si>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</si>
  <si>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</si>
  <si>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</si>
  <si>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</si>
  <si>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</si>
  <si>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</si>
  <si>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</si>
  <si>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</si>
  <si>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</si>
  <si>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</si>
  <si>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</si>
  <si>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</si>
  <si>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</si>
  <si>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</si>
  <si>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</si>
  <si>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</si>
  <si>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</si>
  <si>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</si>
  <si>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</si>
  <si>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</si>
  <si>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</si>
  <si>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</si>
  <si>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</si>
  <si>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</si>
  <si>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</si>
  <si>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</si>
  <si>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</si>
  <si>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</si>
  <si>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</si>
  <si>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</si>
  <si>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</si>
  <si>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</si>
  <si>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</si>
  <si>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</si>
  <si>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</si>
  <si>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</si>
  <si>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</si>
  <si>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</si>
  <si>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</si>
  <si>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</si>
  <si>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</si>
  <si>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</si>
  <si>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</si>
  <si>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</si>
  <si>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</si>
  <si>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</si>
  <si>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</si>
  <si>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</si>
  <si>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</si>
  <si>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</si>
  <si>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</si>
  <si>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</si>
  <si>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</si>
  <si>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</si>
  <si>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</si>
  <si>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</si>
  <si>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</si>
  <si>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</si>
  <si>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</si>
  <si>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</si>
  <si>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</si>
  <si>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</si>
  <si>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</si>
  <si>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</si>
  <si>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</si>
  <si>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</si>
  <si>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</si>
  <si>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</si>
  <si>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</si>
  <si>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</si>
  <si>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</si>
  <si>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</si>
  <si>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</si>
  <si>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</si>
  <si>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</si>
  <si>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</si>
  <si>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</si>
  <si>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</si>
  <si>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</si>
  <si>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</si>
  <si>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</si>
  <si>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</si>
  <si>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</si>
  <si>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</si>
  <si>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</si>
  <si>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</si>
  <si>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</si>
  <si>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</si>
  <si>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</si>
  <si>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</si>
  <si>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</si>
  <si>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</si>
  <si>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</si>
  <si>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</si>
  <si>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</si>
  <si>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</si>
  <si>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</si>
  <si>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</si>
  <si>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</si>
  <si>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</si>
  <si>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</si>
  <si>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</si>
  <si>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</si>
  <si>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</si>
  <si>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</si>
  <si>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</si>
  <si>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</si>
  <si>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</si>
  <si>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</si>
  <si>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</si>
  <si>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</si>
  <si>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</si>
  <si>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</si>
  <si>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</si>
  <si>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</si>
  <si>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</si>
  <si>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</si>
  <si>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</si>
  <si>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</si>
  <si>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</si>
  <si>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</si>
  <si>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</si>
  <si>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</si>
  <si>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</si>
  <si>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</si>
  <si>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</si>
  <si>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</si>
  <si>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</si>
  <si>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</si>
  <si>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</si>
  <si>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</si>
  <si>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</si>
  <si>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</si>
  <si>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</si>
  <si>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</si>
  <si>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</si>
  <si>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</si>
  <si>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</si>
  <si>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</si>
  <si>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</si>
  <si>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</si>
  <si>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</si>
  <si>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</si>
  <si>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</si>
  <si>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</si>
  <si>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</si>
  <si>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</si>
  <si>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</si>
  <si>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</si>
  <si>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</si>
  <si>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</si>
  <si>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</si>
  <si>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</si>
  <si>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</si>
  <si>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</si>
  <si>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</si>
  <si>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</si>
  <si>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</si>
  <si>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</si>
  <si>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</si>
  <si>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</si>
  <si>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</si>
  <si>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</si>
  <si>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</si>
  <si>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</si>
  <si>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</si>
  <si>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</si>
  <si>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</si>
  <si>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</si>
  <si>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</si>
  <si>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</si>
  <si>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</si>
  <si>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</si>
  <si>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</si>
  <si>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</si>
  <si>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</si>
  <si>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</si>
  <si>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</si>
  <si>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</si>
  <si>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</si>
  <si>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</si>
  <si>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</si>
  <si>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</si>
  <si>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</si>
  <si>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</si>
  <si>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</si>
  <si>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</si>
  <si>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</si>
  <si>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</si>
  <si>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</si>
  <si>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</si>
  <si>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</si>
  <si>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</si>
  <si>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</si>
  <si>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</si>
  <si>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</si>
  <si>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</si>
  <si>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</si>
  <si>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</si>
  <si>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</si>
  <si>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</si>
  <si>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</si>
  <si>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</si>
  <si>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</si>
  <si>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</si>
  <si>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</si>
  <si>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</si>
  <si>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</si>
  <si>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</si>
  <si>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</si>
  <si>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</si>
  <si>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</si>
  <si>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</si>
  <si>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</si>
  <si>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</si>
  <si>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</si>
  <si>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</si>
  <si>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</si>
  <si>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</si>
  <si>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</si>
  <si>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</si>
  <si>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</si>
  <si>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</si>
  <si>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</si>
  <si>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</si>
  <si>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</si>
  <si>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</si>
  <si>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</si>
  <si>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</si>
  <si>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</si>
  <si>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</si>
  <si>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</si>
  <si>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</si>
  <si>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</si>
  <si>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</si>
  <si>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</si>
  <si>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</si>
  <si>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</si>
  <si>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</si>
  <si>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</si>
  <si>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</si>
  <si>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</si>
  <si>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</si>
  <si>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</si>
  <si>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</si>
  <si>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</si>
  <si>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</si>
  <si>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</si>
  <si>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</si>
  <si>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</si>
  <si>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</si>
  <si>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</si>
  <si>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</si>
  <si>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</si>
  <si>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</si>
  <si>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</si>
  <si>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</si>
  <si>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</si>
  <si>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</si>
  <si>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</si>
  <si>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</si>
  <si>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</si>
  <si>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</si>
  <si>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</si>
  <si>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</si>
  <si>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</si>
  <si>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</si>
  <si>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</si>
  <si>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</si>
  <si>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</si>
  <si>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</si>
  <si>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</si>
  <si>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</si>
  <si>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</si>
  <si>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</si>
  <si>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</si>
  <si>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</si>
  <si>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</si>
  <si>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</si>
  <si>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</si>
  <si>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</si>
  <si>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</si>
  <si>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</si>
  <si>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</si>
  <si>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</si>
  <si>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</si>
  <si>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</si>
  <si>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</si>
  <si>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</si>
  <si>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</si>
  <si>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</si>
  <si>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</si>
  <si>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</si>
  <si>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</si>
  <si>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</si>
  <si>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</si>
  <si>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</si>
  <si>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</si>
  <si>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</si>
  <si>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</si>
  <si>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</si>
  <si>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</si>
  <si>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</si>
  <si>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</si>
  <si>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</si>
  <si>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</si>
  <si>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</si>
  <si>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</si>
  <si>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</si>
  <si>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</si>
  <si>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</si>
  <si>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</si>
  <si>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</si>
  <si>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</si>
  <si>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</si>
  <si>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</si>
  <si>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</si>
  <si>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</si>
  <si>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</si>
  <si>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</si>
  <si>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</si>
  <si>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</si>
  <si>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</si>
  <si>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</si>
  <si>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</si>
  <si>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</si>
  <si>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</si>
  <si>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</si>
  <si>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</si>
  <si>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</si>
  <si>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</si>
  <si>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</si>
  <si>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</si>
  <si>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</si>
  <si>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</si>
  <si>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</si>
  <si>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</si>
  <si>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</si>
  <si>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</si>
  <si>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</si>
  <si>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</si>
  <si>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</si>
  <si>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</si>
  <si>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</si>
  <si>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</si>
  <si>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</si>
  <si>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</si>
  <si>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</si>
  <si>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</si>
  <si>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</si>
  <si>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</si>
  <si>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</si>
  <si>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</si>
  <si>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</si>
  <si>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</si>
  <si>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</si>
  <si>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</si>
  <si>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</si>
  <si>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</si>
  <si>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</si>
  <si>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</si>
  <si>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</si>
  <si>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</si>
  <si>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</si>
  <si>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</si>
  <si>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</si>
  <si>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</si>
  <si>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</si>
  <si>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</si>
  <si>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</si>
  <si>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</si>
  <si>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</si>
  <si>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</si>
  <si>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</si>
  <si>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</si>
  <si>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</si>
  <si>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</si>
  <si>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</si>
  <si>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</si>
  <si>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</si>
  <si>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</si>
  <si>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</si>
  <si>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</si>
  <si>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</si>
  <si>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</si>
  <si>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</si>
  <si>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</si>
  <si>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</si>
  <si>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</si>
  <si>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</si>
  <si>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</si>
  <si>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</si>
  <si>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</si>
  <si>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</si>
  <si>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</si>
  <si>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</si>
  <si>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</si>
  <si>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</si>
  <si>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</si>
  <si>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</si>
  <si>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</si>
  <si>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</si>
  <si>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</si>
  <si>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</si>
  <si>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</si>
  <si>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</si>
  <si>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</si>
  <si>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</si>
  <si>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</si>
  <si>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</si>
  <si>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</si>
  <si>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</si>
  <si>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</si>
  <si>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</si>
  <si>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</si>
  <si>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</si>
  <si>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</si>
  <si>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</si>
  <si>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</si>
  <si>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</si>
  <si>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</si>
  <si>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</si>
  <si>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</si>
  <si>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</si>
  <si>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</si>
  <si>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</si>
  <si>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</si>
  <si>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</si>
  <si>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</si>
  <si>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</si>
  <si>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</si>
  <si>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</si>
  <si>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</si>
  <si>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</si>
  <si>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</si>
  <si>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</si>
  <si>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</si>
  <si>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</si>
  <si>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</si>
  <si>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</si>
  <si>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</si>
  <si>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</si>
  <si>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</si>
  <si>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</si>
  <si>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</si>
  <si>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</si>
  <si>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</si>
  <si>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</si>
  <si>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</si>
  <si>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</si>
  <si>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</si>
  <si>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</si>
  <si>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</si>
  <si>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</si>
  <si>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</si>
  <si>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</si>
  <si>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</si>
  <si>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</si>
  <si>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</si>
  <si>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</si>
  <si>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</si>
  <si>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</si>
  <si>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</si>
  <si>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</si>
  <si>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</si>
  <si>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</si>
  <si>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</si>
  <si>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</si>
  <si>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</si>
  <si>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</si>
  <si>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</si>
  <si>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</si>
  <si>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</si>
  <si>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</si>
  <si>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</si>
  <si>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</si>
  <si>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</si>
  <si>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</si>
  <si>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</si>
  <si>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</si>
  <si>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</si>
  <si>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</si>
  <si>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</si>
  <si>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</si>
  <si>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</si>
  <si>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</si>
  <si>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</si>
  <si>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</si>
  <si>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</si>
  <si>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</si>
  <si>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</si>
  <si>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</si>
  <si>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</si>
  <si>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</si>
  <si>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</si>
  <si>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</si>
  <si>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</si>
  <si>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</si>
  <si>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</si>
  <si>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</si>
  <si>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</si>
  <si>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</si>
  <si>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</si>
  <si>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</si>
  <si>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</si>
  <si>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</si>
  <si>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</si>
  <si>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</si>
  <si>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</si>
  <si>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</si>
  <si>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</si>
  <si>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</si>
  <si>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</si>
  <si>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</si>
  <si>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</si>
  <si>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</si>
  <si>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</si>
  <si>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</si>
  <si>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</si>
  <si>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</si>
  <si>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</si>
  <si>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</si>
  <si>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</si>
  <si>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</si>
  <si>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</si>
  <si>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</si>
  <si>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</si>
  <si>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</si>
  <si>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</si>
  <si>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</si>
  <si>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</si>
  <si>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</si>
  <si>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</si>
  <si>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</si>
  <si>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</si>
  <si>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</si>
  <si>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</si>
  <si>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</si>
  <si>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</si>
  <si>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</si>
  <si>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</si>
  <si>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</si>
  <si>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</si>
  <si>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</si>
  <si>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</si>
  <si>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</si>
  <si>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</si>
  <si>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</si>
  <si>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</si>
  <si>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</si>
  <si>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</si>
  <si>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</si>
  <si>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</si>
  <si>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</si>
  <si>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</si>
  <si>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</si>
  <si>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</si>
  <si>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</si>
  <si>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</si>
  <si>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</si>
  <si>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</si>
  <si>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</si>
  <si>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</si>
  <si>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</si>
  <si>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</si>
  <si>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</si>
  <si>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</si>
  <si>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</si>
  <si>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</si>
  <si>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</si>
  <si>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</si>
  <si>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</si>
  <si>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</si>
  <si>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</si>
  <si>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</si>
  <si>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</si>
  <si>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</si>
  <si>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</si>
  <si>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</si>
  <si>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</si>
  <si>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</si>
  <si>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</si>
  <si>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</si>
  <si>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</si>
  <si>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</si>
  <si>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</si>
  <si>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</si>
  <si>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</si>
  <si>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</si>
  <si>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</si>
  <si>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</si>
  <si>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</si>
  <si>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</si>
  <si>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</si>
  <si>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</si>
  <si>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</si>
  <si>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</si>
  <si>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</si>
  <si>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</si>
  <si>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</si>
  <si>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</si>
  <si>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</si>
  <si>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</si>
  <si>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</si>
  <si>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</si>
  <si>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</si>
  <si>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</si>
  <si>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</si>
  <si>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</si>
  <si>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</si>
  <si>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</si>
  <si>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</si>
  <si>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</si>
  <si>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</si>
  <si>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</si>
  <si>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</si>
  <si>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</si>
  <si>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</si>
  <si>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</si>
  <si>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</si>
  <si>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</si>
  <si>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</si>
  <si>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</si>
  <si>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</si>
  <si>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</si>
  <si>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</si>
  <si>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</si>
  <si>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</si>
  <si>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</si>
  <si>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</si>
  <si>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</si>
  <si>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</si>
  <si>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</si>
  <si>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</si>
  <si>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</si>
  <si>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</si>
  <si>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</si>
  <si>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</si>
  <si>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</si>
  <si>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</si>
  <si>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</si>
  <si>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</si>
  <si>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</si>
  <si>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</si>
  <si>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</si>
  <si>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</si>
  <si>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</si>
  <si>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</si>
  <si>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</si>
  <si>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</si>
  <si>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</si>
  <si>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</si>
  <si>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</si>
  <si>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</si>
  <si>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</si>
  <si>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</si>
  <si>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</si>
  <si>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</si>
  <si>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</si>
  <si>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</si>
  <si>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</si>
  <si>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</si>
  <si>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</si>
  <si>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</si>
  <si>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</si>
  <si>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</si>
  <si>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</si>
  <si>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</si>
  <si>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</si>
  <si>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</si>
  <si>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</si>
  <si>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</si>
  <si>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</si>
  <si>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</si>
  <si>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</si>
  <si>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</si>
  <si>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</si>
  <si>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</si>
  <si>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</si>
  <si>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</si>
  <si>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</si>
  <si>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</si>
  <si>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</si>
  <si>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</si>
  <si>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</si>
  <si>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</si>
  <si>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</si>
  <si>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</si>
  <si>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</si>
  <si>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</si>
  <si>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</si>
  <si>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</si>
  <si>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</si>
  <si>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</si>
  <si>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</si>
  <si>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</si>
  <si>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</si>
  <si>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</si>
  <si>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</si>
  <si>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</si>
  <si>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</si>
  <si>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</si>
  <si>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</si>
  <si>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</si>
  <si>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</si>
  <si>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</si>
  <si>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</si>
  <si>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</si>
  <si>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</si>
  <si>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</si>
  <si>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</si>
  <si>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</si>
  <si>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</si>
  <si>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</si>
  <si>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</si>
  <si>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</si>
  <si>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</si>
  <si>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</si>
  <si>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</si>
  <si>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</si>
  <si>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</si>
  <si>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</si>
  <si>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</si>
  <si>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</si>
  <si>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</si>
  <si>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</si>
  <si>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</si>
  <si>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</si>
  <si>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</si>
  <si>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</si>
  <si>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</si>
  <si>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</si>
  <si>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</si>
  <si>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</si>
  <si>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</si>
  <si>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</si>
  <si>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</si>
  <si>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</si>
  <si>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</si>
  <si>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</si>
  <si>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</si>
  <si>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</si>
  <si>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</si>
  <si>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</si>
  <si>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</si>
  <si>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</si>
  <si>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</si>
  <si>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</si>
  <si>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</si>
  <si>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</si>
  <si>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</si>
  <si>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</si>
  <si>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</si>
  <si>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</si>
  <si>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</si>
  <si>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</si>
  <si>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</si>
  <si>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</si>
  <si>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</si>
  <si>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</si>
  <si>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</si>
  <si>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</si>
  <si>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</si>
  <si>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</si>
  <si>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</si>
  <si>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</si>
  <si>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</si>
  <si>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</si>
  <si>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</si>
  <si>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</si>
  <si>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</si>
  <si>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</si>
  <si>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</si>
  <si>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</si>
  <si>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</si>
  <si>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</si>
  <si>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</si>
  <si>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</si>
  <si>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</si>
  <si>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</si>
  <si>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</si>
  <si>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</si>
  <si>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</si>
  <si>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</si>
  <si>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</si>
  <si>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</si>
  <si>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</si>
  <si>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</si>
  <si>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</si>
  <si>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</si>
  <si>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</si>
  <si>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</si>
  <si>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</si>
  <si>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</si>
  <si>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</si>
  <si>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</si>
  <si>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</si>
  <si>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</si>
  <si>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</si>
  <si>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</si>
  <si>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</si>
  <si>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</si>
  <si>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</si>
  <si>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</si>
  <si>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</si>
  <si>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</si>
  <si>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</si>
  <si>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</si>
  <si>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</si>
  <si>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</si>
  <si>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</si>
  <si>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</si>
  <si>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</si>
  <si>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</si>
  <si>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</si>
  <si>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</si>
  <si>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</si>
  <si>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</si>
  <si>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</si>
  <si>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</si>
  <si>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</si>
  <si>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</si>
  <si>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</si>
  <si>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</si>
  <si>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</si>
  <si>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</si>
  <si>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</si>
  <si>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</si>
  <si>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</si>
  <si>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</si>
  <si>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</si>
  <si>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</si>
  <si>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</si>
  <si>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</si>
  <si>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</si>
  <si>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</si>
  <si>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</si>
  <si>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</si>
  <si>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</si>
  <si>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</si>
  <si>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</si>
  <si>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</si>
  <si>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</si>
  <si>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</si>
  <si>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</si>
  <si>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</si>
  <si>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</si>
  <si>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</si>
  <si>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</si>
  <si>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</si>
  <si>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</si>
  <si>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</si>
  <si>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</si>
  <si>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</si>
  <si>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</si>
  <si>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</si>
  <si>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</si>
  <si>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</si>
  <si>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</si>
  <si>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</si>
  <si>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</si>
  <si>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</si>
  <si>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</si>
  <si>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</si>
  <si>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</si>
  <si>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</si>
  <si>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</si>
  <si>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</si>
  <si>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</si>
  <si>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</si>
  <si>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</si>
  <si>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</si>
  <si>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</si>
  <si>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</si>
  <si>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</si>
  <si>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</si>
  <si>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</si>
  <si>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</si>
  <si>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</si>
  <si>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</si>
  <si>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</si>
  <si>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</si>
  <si>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</si>
  <si>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</si>
  <si>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</si>
  <si>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</si>
  <si>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</si>
  <si>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</si>
  <si>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</si>
  <si>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</si>
  <si>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</si>
  <si>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</si>
  <si>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</si>
  <si>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</si>
  <si>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</si>
  <si>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</si>
  <si>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</si>
  <si>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</si>
  <si>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</si>
  <si>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</si>
  <si>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</si>
  <si>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</si>
  <si>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</si>
  <si>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</si>
  <si>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</si>
  <si>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</si>
  <si>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</si>
  <si>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</si>
  <si>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</si>
  <si>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</si>
  <si>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</si>
  <si>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</si>
  <si>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</si>
  <si>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</si>
  <si>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</si>
  <si>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</si>
  <si>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</si>
  <si>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</si>
  <si>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</si>
  <si>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</si>
  <si>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</si>
  <si>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</si>
  <si>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</si>
  <si>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</si>
  <si>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</si>
  <si>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</si>
  <si>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</si>
  <si>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</si>
  <si>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</si>
  <si>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</si>
  <si>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</si>
  <si>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</si>
  <si>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</si>
  <si>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</si>
  <si>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</si>
  <si>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</si>
  <si>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</si>
  <si>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</si>
  <si>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</si>
  <si>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</si>
  <si>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</si>
  <si>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</si>
  <si>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</si>
  <si>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</si>
  <si>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</si>
  <si>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</si>
  <si>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</si>
  <si>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</si>
  <si>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</si>
  <si>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</si>
  <si>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</si>
  <si>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</si>
  <si>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</si>
  <si>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</si>
  <si>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</si>
  <si>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</si>
  <si>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</si>
  <si>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</si>
  <si>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</si>
  <si>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</si>
  <si>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</si>
  <si>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</si>
  <si>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</si>
  <si>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</si>
  <si>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</si>
  <si>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</si>
  <si>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</si>
  <si>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</si>
  <si>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</si>
  <si>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</si>
  <si>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</si>
  <si>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</si>
  <si>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</si>
  <si>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</si>
  <si>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</si>
  <si>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</si>
  <si>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</si>
  <si>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</si>
  <si>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</si>
  <si>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</si>
  <si>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</si>
  <si>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</si>
  <si>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</si>
  <si>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</si>
  <si>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</si>
  <si>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</si>
  <si>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</si>
  <si>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</si>
  <si>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</si>
  <si>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</si>
  <si>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</si>
  <si>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</si>
  <si>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</si>
  <si>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</si>
  <si>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</si>
  <si>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</si>
  <si>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</si>
  <si>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</si>
  <si>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</si>
  <si>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</si>
  <si>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</si>
  <si>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</si>
  <si>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</si>
  <si>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</si>
  <si>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</si>
  <si>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</si>
  <si>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</si>
  <si>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</si>
  <si>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</si>
  <si>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</si>
  <si>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</si>
  <si>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</si>
  <si>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</si>
  <si>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</si>
  <si>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</si>
  <si>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</si>
  <si>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</si>
  <si>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</si>
  <si>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</si>
  <si>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</si>
  <si>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</si>
  <si>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</si>
  <si>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</si>
  <si>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</si>
  <si>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</si>
  <si>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</si>
  <si>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</si>
  <si>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</si>
  <si>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</si>
  <si>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</si>
  <si>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</si>
  <si>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</si>
  <si>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</si>
  <si>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</si>
  <si>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</si>
  <si>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</si>
  <si>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</si>
  <si>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</si>
  <si>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</si>
  <si>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</si>
  <si>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</si>
  <si>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</si>
  <si>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</si>
  <si>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</si>
  <si>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</si>
  <si>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</si>
  <si>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</si>
  <si>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</si>
  <si>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</si>
  <si>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</si>
  <si>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</si>
  <si>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</si>
  <si>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</si>
  <si>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</si>
  <si>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</si>
  <si>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</si>
  <si>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</si>
  <si>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</si>
  <si>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</si>
  <si>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</si>
  <si>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</si>
  <si>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</si>
  <si>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</si>
  <si>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</si>
  <si>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</si>
  <si>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</si>
  <si>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</si>
  <si>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</si>
  <si>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</si>
  <si>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</si>
  <si>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</si>
  <si>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</si>
  <si>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</si>
  <si>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</si>
  <si>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</si>
  <si>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</si>
  <si>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</si>
  <si>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</si>
  <si>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</si>
  <si>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</si>
  <si>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</si>
  <si>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</si>
  <si>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</si>
  <si>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</si>
  <si>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</si>
  <si>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</si>
  <si>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</si>
  <si>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</si>
  <si>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</si>
  <si>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</si>
  <si>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</si>
  <si>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</si>
  <si>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</si>
  <si>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</si>
  <si>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</si>
  <si>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</si>
  <si>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</si>
  <si>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</si>
  <si>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</si>
  <si>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</si>
  <si>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</si>
  <si>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</si>
  <si>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</si>
  <si>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</si>
  <si>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</si>
  <si>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</si>
  <si>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</si>
  <si>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</si>
  <si>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</si>
  <si>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</si>
  <si>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</si>
  <si>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</si>
  <si>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</si>
  <si>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</si>
  <si>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</si>
  <si>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</si>
  <si>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</si>
  <si>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</si>
  <si>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</si>
  <si>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</si>
  <si>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</si>
  <si>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</si>
  <si>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</si>
  <si>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</si>
  <si>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</si>
  <si>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</si>
  <si>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</si>
  <si>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</si>
  <si>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</si>
  <si>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</si>
  <si>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</si>
  <si>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</si>
  <si>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</si>
  <si>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</si>
  <si>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</si>
  <si>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</si>
  <si>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</si>
  <si>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</si>
  <si>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</si>
  <si>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</si>
  <si>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</si>
  <si>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</si>
  <si>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</si>
  <si>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</si>
  <si>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</si>
  <si>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</si>
  <si>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</si>
  <si>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</si>
  <si>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</si>
  <si>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</si>
  <si>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</si>
  <si>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</si>
  <si>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</si>
  <si>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</si>
  <si>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</si>
  <si>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</si>
  <si>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</si>
  <si>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</si>
  <si>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</si>
  <si>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</si>
  <si>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</si>
  <si>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</si>
  <si>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</si>
  <si>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</si>
  <si>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</si>
  <si>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</si>
  <si>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</si>
  <si>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</si>
  <si>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</si>
  <si>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</si>
  <si>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</si>
  <si>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</si>
  <si>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</si>
  <si>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</si>
  <si>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</si>
  <si>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</si>
  <si>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</si>
  <si>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</si>
  <si>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</si>
  <si>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</si>
  <si>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</si>
  <si>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</si>
  <si>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</si>
  <si>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</si>
  <si>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</si>
  <si>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</si>
  <si>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</si>
  <si>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</si>
  <si>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</si>
  <si>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</si>
  <si>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</si>
  <si>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</si>
  <si>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</si>
  <si>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</si>
  <si>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</si>
  <si>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</si>
  <si>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</si>
  <si>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</si>
  <si>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</si>
  <si>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</si>
  <si>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</si>
  <si>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</si>
  <si>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</si>
  <si>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</si>
  <si>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</si>
  <si>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</si>
  <si>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</si>
  <si>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</si>
  <si>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</si>
  <si>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</si>
  <si>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</si>
  <si>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</si>
  <si>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</si>
  <si>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</si>
  <si>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</si>
  <si>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</si>
  <si>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</si>
  <si>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</si>
  <si>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</si>
  <si>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</si>
  <si>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</si>
  <si>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</si>
  <si>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</si>
  <si>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</si>
  <si>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</si>
  <si>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</si>
  <si>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</si>
  <si>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</si>
  <si>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</si>
  <si>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</si>
  <si>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</si>
  <si>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</si>
  <si>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</si>
  <si>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</si>
  <si>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</si>
  <si>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</si>
  <si>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</si>
  <si>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</si>
  <si>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</si>
  <si>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</si>
  <si>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</si>
  <si>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</si>
  <si>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</si>
  <si>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</si>
  <si>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</si>
  <si>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</si>
  <si>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</si>
  <si>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</si>
  <si>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</si>
  <si>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</si>
  <si>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</si>
  <si>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</si>
  <si>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</si>
  <si>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</si>
  <si>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</si>
  <si>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</si>
  <si>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</si>
  <si>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</si>
  <si>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</si>
  <si>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</si>
  <si>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</si>
  <si>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</si>
  <si>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</si>
  <si>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</si>
  <si>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</si>
  <si>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</si>
  <si>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</si>
  <si>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</si>
  <si>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</si>
  <si>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</si>
  <si>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</si>
  <si>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</si>
  <si>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</si>
  <si>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</si>
  <si>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</si>
  <si>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</si>
  <si>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</si>
  <si>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</si>
  <si>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</si>
  <si>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</si>
  <si>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</si>
  <si>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</si>
  <si>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</si>
  <si>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</si>
  <si>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</si>
  <si>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</si>
  <si>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</si>
  <si>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</si>
  <si>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</si>
  <si>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</si>
  <si>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</si>
  <si>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</si>
  <si>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</si>
  <si>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</si>
  <si>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</si>
  <si>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</si>
  <si>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</si>
  <si>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</si>
  <si>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</si>
  <si>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</si>
  <si>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</si>
  <si>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</si>
  <si>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</si>
  <si>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</si>
  <si>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</si>
  <si>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</si>
  <si>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</si>
  <si>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</si>
  <si>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</si>
  <si>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</si>
  <si>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</si>
  <si>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</si>
  <si>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</si>
  <si>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</si>
  <si>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</si>
  <si>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</si>
  <si>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</si>
  <si>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</si>
  <si>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</si>
  <si>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</si>
  <si>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</si>
  <si>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</si>
  <si>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</si>
  <si>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</si>
  <si>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</si>
  <si>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</si>
  <si>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</si>
  <si>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</si>
  <si>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</si>
  <si>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</si>
  <si>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</si>
  <si>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</si>
  <si>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</si>
  <si>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</si>
  <si>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</si>
  <si>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</si>
  <si>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</si>
  <si>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</si>
  <si>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</si>
  <si>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</si>
  <si>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</si>
  <si>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</si>
  <si>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</si>
  <si>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</si>
  <si>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</si>
  <si>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</si>
  <si>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</si>
  <si>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</si>
  <si>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</si>
  <si>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</si>
  <si>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</si>
  <si>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</si>
  <si>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</si>
  <si>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</si>
  <si>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</si>
  <si>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</si>
  <si>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</si>
  <si>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</si>
  <si>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</si>
  <si>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</si>
  <si>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</si>
  <si>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</si>
  <si>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</si>
  <si>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</si>
  <si>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</si>
  <si>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</si>
  <si>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</si>
  <si>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</si>
  <si>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</si>
  <si>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</si>
  <si>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</si>
  <si>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</si>
  <si>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</si>
  <si>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</si>
  <si>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</si>
  <si>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</si>
  <si>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</si>
  <si>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</si>
  <si>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</si>
  <si>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</si>
  <si>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</si>
  <si>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</si>
  <si>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</si>
  <si>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</si>
  <si>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</si>
  <si>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</si>
  <si>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</si>
  <si>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</si>
  <si>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</si>
  <si>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</si>
  <si>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</si>
  <si>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</si>
  <si>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</si>
  <si>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</si>
  <si>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</si>
  <si>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</si>
  <si>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</si>
  <si>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</si>
  <si>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</si>
  <si>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</si>
  <si>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</si>
  <si>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</si>
  <si>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</si>
  <si>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</si>
  <si>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</si>
  <si>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</si>
  <si>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</si>
  <si>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</si>
  <si>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</si>
  <si>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</si>
  <si>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</si>
  <si>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</si>
  <si>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</si>
  <si>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</si>
  <si>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</si>
  <si>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</si>
  <si>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</si>
  <si>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</si>
  <si>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</si>
  <si>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</si>
  <si>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</si>
  <si>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</si>
  <si>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</si>
  <si>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</si>
  <si>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</si>
  <si>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</si>
  <si>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</si>
  <si>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</si>
  <si>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</si>
  <si>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</si>
  <si>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</si>
  <si>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</si>
  <si>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</si>
  <si>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</si>
  <si>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</si>
  <si>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</si>
  <si>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</si>
  <si>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</si>
  <si>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</si>
  <si>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</si>
  <si>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</si>
  <si>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</si>
  <si>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</si>
  <si>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</si>
  <si>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</si>
  <si>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</si>
  <si>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</si>
  <si>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</si>
  <si>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</si>
  <si>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</si>
  <si>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</si>
  <si>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</si>
  <si>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</si>
  <si>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</si>
  <si>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</si>
  <si>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</si>
  <si>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</si>
  <si>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</si>
  <si>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</si>
  <si>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</si>
  <si>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</si>
  <si>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</si>
  <si>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</si>
  <si>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</si>
  <si>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</si>
  <si>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</si>
  <si>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</si>
  <si>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</si>
  <si>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</si>
  <si>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</si>
  <si>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</si>
  <si>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</si>
  <si>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</si>
  <si>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</si>
  <si>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</si>
  <si>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</si>
  <si>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</si>
  <si>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</si>
  <si>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</si>
  <si>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</si>
  <si>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</si>
  <si>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</si>
  <si>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</si>
  <si>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</si>
  <si>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</si>
  <si>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</si>
  <si>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</si>
  <si>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</si>
  <si>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</si>
  <si>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</si>
  <si>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</si>
  <si>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</si>
  <si>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</si>
  <si>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</si>
  <si>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</si>
  <si>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</si>
  <si>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</si>
  <si>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</si>
  <si>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</si>
  <si>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</si>
  <si>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</si>
  <si>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</si>
  <si>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</si>
  <si>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</si>
  <si>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</si>
  <si>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</si>
  <si>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</si>
  <si>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</si>
  <si>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</si>
  <si>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</si>
  <si>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</si>
  <si>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</si>
  <si>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</si>
  <si>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</si>
  <si>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</si>
  <si>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</si>
  <si>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</si>
  <si>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</si>
  <si>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</si>
  <si>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</si>
  <si>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</si>
  <si>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</si>
  <si>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</si>
  <si>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</si>
  <si>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</si>
  <si>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</si>
  <si>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</si>
  <si>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</si>
  <si>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</si>
  <si>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</si>
  <si>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</si>
  <si>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</si>
  <si>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</si>
  <si>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</si>
  <si>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</si>
  <si>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</si>
  <si>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</si>
  <si>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</si>
  <si>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</si>
  <si>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</si>
  <si>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</si>
  <si>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</si>
  <si>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</si>
  <si>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</si>
  <si>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</si>
  <si>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</si>
  <si>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</si>
  <si>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</si>
  <si>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</si>
  <si>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</si>
  <si>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</si>
  <si>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</si>
  <si>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</si>
  <si>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</si>
  <si>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</si>
  <si>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</si>
  <si>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</si>
  <si>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</si>
  <si>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</si>
  <si>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</si>
  <si>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</si>
  <si>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</si>
  <si>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</si>
  <si>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</si>
  <si>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</si>
  <si>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</si>
  <si>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</si>
  <si>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</si>
  <si>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</si>
  <si>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</si>
  <si>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</si>
  <si>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</si>
  <si>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</si>
  <si>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</si>
  <si>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</si>
  <si>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</si>
  <si>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</si>
  <si>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</si>
  <si>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</si>
  <si>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</si>
  <si>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</si>
  <si>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</si>
  <si>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</si>
  <si>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</si>
  <si>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</si>
  <si>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</si>
  <si>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</si>
  <si>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</si>
  <si>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</si>
  <si>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</si>
  <si>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</si>
  <si>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</si>
  <si>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</si>
  <si>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</si>
  <si>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</si>
  <si>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</si>
  <si>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</si>
  <si>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</si>
  <si>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</si>
  <si>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</si>
  <si>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</si>
  <si>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</si>
  <si>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</si>
  <si>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</si>
  <si>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</si>
  <si>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</si>
  <si>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</si>
  <si>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</si>
  <si>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</si>
  <si>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</si>
  <si>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</si>
  <si>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</si>
  <si>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</si>
  <si>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</si>
  <si>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</si>
  <si>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</si>
  <si>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</si>
  <si>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</si>
  <si>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</si>
  <si>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</si>
  <si>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</si>
  <si>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</si>
  <si>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</si>
  <si>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</si>
  <si>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</si>
  <si>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</si>
  <si>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</si>
  <si>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</si>
  <si>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</si>
  <si>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</si>
  <si>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</si>
  <si>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</si>
  <si>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</si>
  <si>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</si>
  <si>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</si>
  <si>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</si>
  <si>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</si>
  <si>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</si>
  <si>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</si>
  <si>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</si>
  <si>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</si>
  <si>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</si>
  <si>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</si>
  <si>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</si>
  <si>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</si>
  <si>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</si>
  <si>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</si>
  <si>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</si>
  <si>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</si>
  <si>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</si>
  <si>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</si>
  <si>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</si>
  <si>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</si>
  <si>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</si>
  <si>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</si>
  <si>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</si>
  <si>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</si>
  <si>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</si>
  <si>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</si>
  <si>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</si>
  <si>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</si>
  <si>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</si>
  <si>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</si>
  <si>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</si>
  <si>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</si>
  <si>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</si>
  <si>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</si>
  <si>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</si>
  <si>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</si>
  <si>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</si>
  <si>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</si>
  <si>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</si>
  <si>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</si>
  <si>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</si>
  <si>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</si>
  <si>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</si>
  <si>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</si>
  <si>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</si>
  <si>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</si>
  <si>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</si>
  <si>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</si>
  <si>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</si>
  <si>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</si>
  <si>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</si>
  <si>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</si>
  <si>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</si>
  <si>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</si>
  <si>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</si>
  <si>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</si>
  <si>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</si>
  <si>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</si>
  <si>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</si>
  <si>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</si>
  <si>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</si>
  <si>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</si>
  <si>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</si>
  <si>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</si>
  <si>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</si>
  <si>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</si>
  <si>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</si>
  <si>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</si>
  <si>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</si>
  <si>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</si>
  <si>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</si>
  <si>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</si>
  <si>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</si>
  <si>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</si>
  <si>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</si>
  <si>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</si>
  <si>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</si>
  <si>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</si>
  <si>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</si>
  <si>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</si>
  <si>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</si>
  <si>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</si>
  <si>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</si>
  <si>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</si>
  <si>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</si>
  <si>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</si>
  <si>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</si>
  <si>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</si>
  <si>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</si>
  <si>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</si>
  <si>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</si>
  <si>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</si>
  <si>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</si>
  <si>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</si>
  <si>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</si>
  <si>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</si>
  <si>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</si>
  <si>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</si>
  <si>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</si>
  <si>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</si>
  <si>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</si>
  <si>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</si>
  <si>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</si>
  <si>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</si>
  <si>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</si>
  <si>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</si>
  <si>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</si>
  <si>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</si>
  <si>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</si>
  <si>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</si>
  <si>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</si>
  <si>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</si>
  <si>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</si>
  <si>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</si>
  <si>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</si>
  <si>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</si>
  <si>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</si>
  <si>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</si>
  <si>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</si>
  <si>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</si>
  <si>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</si>
  <si>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</si>
  <si>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</si>
  <si>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</si>
  <si>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</si>
  <si>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</si>
  <si>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</si>
  <si>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</si>
  <si>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</si>
  <si>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</si>
  <si>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</si>
  <si>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</si>
  <si>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</si>
  <si>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</si>
  <si>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</si>
  <si>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</si>
  <si>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</si>
  <si>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</si>
  <si>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</si>
  <si>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</si>
  <si>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</si>
  <si>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</si>
  <si>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</si>
  <si>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</si>
  <si>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</si>
  <si>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</si>
  <si>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</si>
  <si>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</si>
  <si>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</si>
  <si>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</si>
  <si>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</si>
  <si>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</si>
  <si>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</si>
  <si>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</si>
  <si>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</si>
  <si>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</si>
  <si>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</si>
  <si>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</si>
  <si>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</si>
  <si>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</si>
  <si>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</si>
  <si>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</si>
  <si>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</si>
  <si>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</si>
  <si>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</si>
  <si>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</si>
  <si>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</si>
  <si>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</si>
  <si>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</si>
  <si>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</si>
  <si>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</si>
  <si>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</si>
  <si>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</si>
  <si>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</si>
  <si>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</si>
  <si>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</si>
  <si>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</si>
  <si>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</si>
  <si>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</si>
  <si>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</si>
  <si>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</si>
  <si>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</si>
  <si>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</si>
  <si>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</si>
  <si>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</si>
  <si>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</si>
  <si>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</si>
  <si>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</si>
  <si>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</si>
  <si>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</si>
  <si>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</si>
  <si>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</si>
  <si>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</si>
  <si>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</si>
  <si>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</si>
  <si>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</si>
  <si>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</si>
  <si>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</si>
  <si>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</si>
  <si>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</si>
  <si>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</si>
  <si>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</si>
  <si>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</si>
  <si>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</si>
  <si>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</si>
  <si>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</si>
  <si>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</si>
  <si>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</si>
  <si>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</si>
  <si>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</si>
  <si>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</si>
  <si>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</si>
  <si>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</si>
  <si>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</si>
  <si>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</si>
  <si>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</si>
  <si>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</si>
  <si>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</si>
  <si>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</si>
  <si>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</si>
  <si>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</si>
  <si>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</si>
  <si>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</si>
  <si>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</si>
  <si>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</si>
  <si>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</si>
  <si>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</si>
  <si>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</si>
  <si>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</si>
  <si>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</si>
  <si>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</si>
  <si>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</si>
  <si>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</si>
  <si>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</si>
  <si>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</si>
  <si>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</si>
  <si>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</si>
  <si>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</si>
  <si>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</si>
  <si>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</si>
  <si>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</si>
  <si>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</si>
  <si>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</si>
  <si>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</si>
  <si>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</si>
  <si>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</si>
  <si>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</si>
  <si>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</si>
  <si>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</si>
  <si>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</si>
  <si>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</si>
  <si>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</si>
  <si>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</si>
  <si>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</si>
  <si>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</si>
  <si>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</si>
  <si>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</si>
  <si>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</si>
  <si>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</si>
  <si>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</si>
  <si>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</si>
  <si>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</si>
  <si>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</si>
  <si>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</si>
  <si>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</si>
  <si>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</si>
  <si>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</si>
  <si>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</si>
  <si>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</si>
  <si>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</si>
  <si>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</si>
  <si>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</si>
  <si>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</si>
  <si>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</si>
  <si>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</si>
  <si>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</si>
  <si>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</si>
  <si>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</si>
  <si>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</si>
  <si>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</si>
  <si>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</si>
  <si>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</si>
  <si>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</si>
  <si>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</si>
  <si>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</si>
  <si>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</si>
  <si>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</si>
  <si>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</si>
  <si>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</si>
  <si>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</si>
  <si>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</si>
  <si>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</si>
  <si>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</si>
  <si>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</si>
  <si>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</si>
  <si>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</si>
  <si>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</si>
  <si>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</si>
  <si>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</si>
  <si>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</si>
  <si>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</si>
  <si>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</si>
  <si>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</si>
  <si>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</si>
  <si>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</si>
  <si>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</si>
  <si>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</si>
  <si>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</si>
  <si>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</si>
  <si>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</si>
  <si>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</si>
  <si>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</si>
  <si>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</si>
  <si>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</si>
  <si>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</si>
  <si>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</si>
  <si>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</si>
  <si>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</si>
  <si>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</si>
  <si>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</si>
  <si>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</si>
  <si>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</si>
  <si>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</si>
  <si>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</si>
  <si>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</si>
  <si>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</si>
  <si>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</si>
  <si>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</si>
  <si>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</si>
  <si>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</si>
  <si>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</si>
  <si>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</si>
  <si>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</si>
  <si>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</si>
  <si>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</si>
  <si>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</si>
  <si>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</si>
  <si>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</si>
  <si>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</si>
  <si>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</si>
  <si>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</si>
  <si>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</si>
  <si>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</si>
  <si>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</si>
  <si>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</si>
  <si>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</si>
  <si>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</si>
  <si>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</si>
  <si>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</si>
  <si>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</si>
  <si>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</si>
  <si>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</si>
  <si>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</si>
  <si>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</si>
  <si>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</si>
  <si>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</si>
  <si>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</si>
  <si>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</si>
  <si>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</si>
  <si>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</si>
  <si>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</si>
  <si>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</si>
  <si>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</si>
  <si>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</si>
  <si>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</si>
  <si>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</si>
  <si>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</si>
  <si>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</si>
  <si>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</si>
  <si>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</si>
  <si>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</si>
  <si>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</si>
  <si>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</si>
  <si>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</si>
  <si>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</si>
  <si>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</si>
  <si>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</si>
  <si>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</si>
  <si>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</si>
  <si>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</si>
  <si>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</si>
  <si>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</si>
  <si>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</si>
  <si>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</si>
  <si>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</si>
  <si>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</si>
  <si>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</si>
  <si>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</si>
  <si>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</si>
  <si>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</si>
  <si>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</si>
  <si>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</si>
  <si>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</si>
  <si>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</si>
  <si>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</si>
  <si>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</si>
  <si>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</si>
  <si>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</si>
  <si>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</si>
  <si>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</si>
  <si>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</si>
  <si>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</si>
  <si>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</si>
  <si>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</si>
  <si>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</si>
  <si>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</si>
  <si>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</si>
  <si>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</si>
  <si>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</si>
  <si>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</si>
  <si>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</si>
  <si>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</si>
  <si>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</si>
  <si>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</si>
  <si>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</si>
  <si>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</si>
  <si>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</si>
  <si>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</si>
  <si>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</si>
  <si>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</si>
  <si>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</si>
  <si>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</si>
  <si>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</si>
  <si>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</si>
  <si>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</si>
  <si>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</si>
  <si>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</si>
  <si>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</si>
  <si>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</si>
  <si>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</si>
  <si>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</si>
  <si>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</si>
  <si>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</si>
  <si>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</si>
  <si>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</si>
  <si>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</si>
  <si>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</si>
  <si>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</si>
  <si>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</si>
  <si>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</si>
  <si>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</si>
  <si>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</si>
  <si>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</si>
  <si>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</si>
  <si>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</si>
  <si>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</si>
  <si>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</si>
  <si>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</si>
  <si>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</si>
  <si>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</si>
  <si>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</si>
  <si>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</si>
  <si>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</si>
  <si>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</si>
  <si>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</si>
  <si>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</si>
  <si>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</si>
  <si>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</si>
  <si>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</si>
  <si>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</si>
  <si>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</si>
  <si>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</si>
  <si>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</si>
  <si>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</si>
  <si>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</si>
  <si>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</si>
  <si>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</si>
  <si>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PCM-20251130-00000660</t>
  </si>
  <si>
    <t>ETA 50 min</t>
  </si>
  <si>
    <t xml:space="preserve"> PCM-20250215-00000830 </t>
  </si>
  <si>
    <t>LTE site still down and  site located in aramco area access issue need special permission</t>
  </si>
  <si>
    <t>NO PCM</t>
  </si>
  <si>
    <t>located inside the Sharbatly village and team at site waiting access</t>
  </si>
  <si>
    <t>PCM-20251130-00000515</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</si>
  <si>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</si>
  <si>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</si>
  <si>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</si>
  <si>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</si>
  <si>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</si>
  <si>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</si>
  <si>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</si>
  <si>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</si>
  <si>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</si>
  <si>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</si>
  <si>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</si>
  <si>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PCM-20251130-00000622</t>
  </si>
  <si>
    <t xml:space="preserve">EM team need 30 min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</si>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</sst>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165" fontId="23" fillId="9" borderId="8" xfId="0" applyNumberFormat="1" applyFont="1" applyFill="1" applyBorder="1" applyAlignment="1">
      <alignment horizontal="center" vertical="center" wrapText="1"/>
    </xf>
    <xf numFmtId="164" fontId="25" fillId="10"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2" totalsRowShown="0" headerRowDxfId="62" dataDxfId="61" headerRowBorderDxfId="59" tableBorderDxfId="60">
  <autoFilter ref="A1:L9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6" dataDxfId="45" headerRowBorderDxfId="43" tableBorderDxfId="44" totalsRowBorderDxfId="42">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1" totalsRowShown="0" headerRowDxfId="29" dataDxfId="28" headerRowBorderDxfId="26" tableBorderDxfId="27">
  <autoFilter ref="A1:L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328.52975613425951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45991.478182060186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45991.478182060186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45991.478182060186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45991.478182060186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45991.478182060186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45991.478182060186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45991.478182060186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45991.478182060186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45991.478182060186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45991.478182060186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45991.478182060186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45991.478182060186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45991.478182060186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45991.478182060186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45991.478182060186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45991.478182060186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45991.478182060186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45991.478182060186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45991.478182060186</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45991.478182060186</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45991.478182060186</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45991.478182060186</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45991.478182060186</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45991.478182060186</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45991.478182060186</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45991.478182060186</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45991.478182060186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45991.478182060186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45991.478182060186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45991.478182060186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45991.478182060186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45991.478182060186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45991.478182060186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45991.478182060186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45991.478182060186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45991.478182060186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45991.478182060186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45991.478182060186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45991.478182060186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45991.478182060186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45991.478182060186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45991.478182060186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45991.478182060186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45991.478182060186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45991.478182060186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45991.478182060186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45991.478182060186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45991.478182060186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45991.478182060186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45991.478182060186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45991.478182060186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45991.478182060186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45991.478182060186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45991.478182060186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45991.478182060186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45991.478182060186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45991.478182060186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45991.478182060186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45991.478182060186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45991.478182060186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45991.478182060186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45991.478182060186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45991.478182060186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45991.478182060186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45991.478182060186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45991.478182060186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45991.478182060186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45991.478182060186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45991.478182060186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45991.478182060186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45991.478182060186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45991.478182060186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45991.478182060186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45991.478182060186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45991.478182060186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45991.478182060186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45991.478182060186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45991.478182060186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45991.478182060186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45991.478182060186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45991.478182060186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45991.478182060186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45991.478182060186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45991.478182060186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45991.478182060186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45991.478182060186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45991.478182060186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45991.478182060186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45991.478182060186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45991.478182060186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45991.478182060186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45991.478182060186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45991.478182060186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45991.478182060186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45991.478182060186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45991.478182060186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45991.478182060186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45991.478182060186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45991.478182060186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45991.478182060186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45991.478182060186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45991.478182060186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45991.478182060186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45991.478182060186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45991.478182060186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45991.478182060186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45991.478182060186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45991.478182060186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45991.478182060186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45991.478182060186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45991.478182060186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45991.478182060186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45991.478182060186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45991.478182060186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45991.478182060186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45991.478182060186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45991.478182060186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45991.478182060186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45991.478182060186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45991.478182060186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45991.478182060186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45991.478182060186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45991.478182060186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45991.478182060186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45991.478182060186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45991.478182060186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45991.478182060186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45991.478182060186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45991.478182060186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45991.478182060186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45991.478182060186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45991.478182060186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45991.478182060186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45991.478182060186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45991.478182060186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45991.478182060186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45991.478182060186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45991.478182060186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45991.478182060186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45991.478182060186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45991.478182060186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45991.478182060186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45991.478182060186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45991.478182060186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45991.478182060186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45991.478182060186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45991.478182060186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45991.478182060186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45991.478182060186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45991.478182060186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45991.478182060186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45991.478182060186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45991.478182060186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45991.478182060186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45991.478182060186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45991.478182060186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45991.478182060186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45991.478182060186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45991.478182060186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45991.478182060186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45991.478182060186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45991.478182060186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45991.478182060186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45991.478182060186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45991.478182060186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45991.478182060186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45991.478182060186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45991.478182060186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45991.478182060186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45991.478182060186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45991.478182060186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45991.478182060186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45991.478182060186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45991.478182060186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45991.478182060186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45991.478182060186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45991.478182060186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45991.478182060186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45991.478182060186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45991.478182060186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45991.478182060186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45991.478182060186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45991.478182060186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45991.478182060186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45991.478182060186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45991.478182060186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45991.478182060186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45991.478182060186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45991.478182060186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45991.478182060186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45991.478182060186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45991.478182060186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45991.478182060186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45991.478182060186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45991.478182060186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45991.478182060186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45991.478182060186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45991.478182060186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45991.478182060186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45991.478182060186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45991.478182060186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45991.478182060186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45991.478182060186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45991.478182060186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45991.478182060186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45991.478182060186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45991.478182060186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45991.478182060186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45991.478182060186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45991.478182060186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45991.478182060186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45991.478182060186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45991.478182060186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45991.478182060186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45991.478182060186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45991.478182060186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45991.478182060186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45991.478182060186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45991.478182060186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45991.478182060186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45991.478182060186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45991.478182060186</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45991.478182060186</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45991.478182060186</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45991.478182060186</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45991.478182060186</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45991.478182060186</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45991.478182060186</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45991.478182060186</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45991.478182060186</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7903436F-2FD5-40E8-88FB-36CDA5A8088A}"/>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166.47834409722418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7.0907630787041853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45991.478182060186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45991.478182060186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45991.478182060186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45991.478182060186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45991.478182060186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45991.478182060186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45991.478182060186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45991.478182060186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45991.478182060186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45991.478182060186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45991.478182060186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45991.478182060186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45991.478182060186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45991.478182060186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45991.478182060186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45991.478182060186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45991.478182060186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45991.478182060186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45991.478182060186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45991.478182060186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45991.478182060186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45991.478182060186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45991.478182060186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45991.478182060186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45991.478182060186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45991.478182060186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45991.478182060186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45991.478182060186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45991.478182060186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45991.478182060186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45991.478182060186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45991.478182060186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45991.478182060186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45991.478182060186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45991.478182060186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45991.478182060186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45991.478182060186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45991.478182060186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45991.478182060186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45991.478182060186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45991.478182060186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45991.478182060186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45991.478182060186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45991.478182060186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45991.478182060186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45991.478182060186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45991.478182060186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45991.478182060186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45991.478182060186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45991.478182060186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45991.478182060186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45991.478182060186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45991.478182060186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45991.478182060186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45991.478182060186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45991.478182060186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45991.478182060186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45991.478182060186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45991.478182060186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45991.478182060186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45991.478182060186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45991.478182060186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45991.478182060186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45991.478182060186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45991.478182060186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45991.478182060186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45991.478182060186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45991.478182060186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45991.478182060186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2"/>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28190</v>
      </c>
      <c r="E2" s="18" t="s">
        <v>39106</v>
      </c>
      <c r="F2" s="151">
        <v>45991.468275462961</v>
      </c>
      <c r="G2" s="152">
        <f ca="1">IFERROR(NOW()-F2,"-")</f>
        <v>9.9065972244716249E-3</v>
      </c>
      <c r="H2" s="151">
        <v>45991.462627314817</v>
      </c>
      <c r="I2" s="19" t="str">
        <f>IFERROR(VLOOKUP(D2,DB!A:F,6,0),"")</f>
        <v>SCECO</v>
      </c>
      <c r="J2" s="18" t="str">
        <f>IFERROR(VLOOKUP(D2,DB!A:G,7,0),"")</f>
        <v>Dead</v>
      </c>
      <c r="K2" s="42" t="s">
        <v>39193</v>
      </c>
      <c r="L2" s="23" t="str">
        <f>IFERROR(VLOOKUP(D2,DB!A:I,9,0),"")</f>
        <v>Latis</v>
      </c>
    </row>
    <row r="3" spans="1:13" ht="15" customHeight="1">
      <c r="A3" s="19"/>
      <c r="B3" s="58" t="str">
        <f>IFERROR(VLOOKUP(D3,DB!A:K,11,0),"")</f>
        <v/>
      </c>
      <c r="C3" s="18"/>
      <c r="D3" s="18" t="str">
        <f>IFERROR(VLOOKUP(#REF!,DB!#REF!,7,0),"")</f>
        <v/>
      </c>
      <c r="E3" s="18"/>
      <c r="F3" s="20"/>
      <c r="G3" s="21">
        <f t="shared" ref="G2:G31" ca="1" si="0">IFERROR(NOW()-F3,"-")</f>
        <v>45991.478182060186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45991.478182060186</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45991.478182060186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45991.478182060186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45991.478182060186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45991.478182060186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45991.478182060186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45991.478182060186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45991.478182060186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45991.478182060186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45991.478182060186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45991.478182060186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45991.478182060186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45991.478182060186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45991.478182060186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45991.478182060186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45991.478182060186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45991.478182060186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45991.478182060186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45991.478182060186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45991.478182060186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45991.478182060186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45991.478182060186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45991.478182060186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45991.478182060186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45991.478182060186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45991.478182060186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45991.478182060186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45991.478182060186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ref="G32:G95" ca="1" si="1">IFERROR(NOW()-F32,"-")</f>
        <v>45991.478182060186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45991.478182060186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45991.478182060186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45991.478182060186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45991.478182060186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45991.478182060186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45991.478182060186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45991.478182060186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45991.478182060186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45991.478182060186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45991.478182060186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45991.478182060186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45991.478182060186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45991.478182060186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45991.478182060186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45991.478182060186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45991.478182060186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45991.478182060186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45991.478182060186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45991.478182060186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45991.478182060186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45991.478182060186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45991.478182060186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45991.478182060186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45991.478182060186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45991.478182060186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45991.478182060186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45991.478182060186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45991.478182060186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45991.478182060186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45991.478182060186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45991.478182060186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45991.478182060186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45991.478182060186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45991.478182060186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45991.478182060186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45991.478182060186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45991.478182060186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45991.478182060186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45991.478182060186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45991.478182060186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45991.478182060186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45991.478182060186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45991.478182060186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45991.478182060186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45991.478182060186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45991.478182060186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45991.478182060186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45991.478182060186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45991.478182060186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45991.478182060186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45991.478182060186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45991.478182060186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45991.478182060186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45991.478182060186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45991.478182060186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45991.478182060186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45991.478182060186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45991.478182060186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45991.478182060186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45991.478182060186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45991.478182060186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45991.478182060186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45991.478182060186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ref="G96:G159" ca="1" si="2">IFERROR(NOW()-F96,"-")</f>
        <v>45991.478182060186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45991.478182060186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45991.478182060186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45991.478182060186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45991.478182060186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45991.478182060186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45991.478182060186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45991.478182060186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45991.478182060186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45991.478182060186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45991.478182060186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45991.478182060186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45991.478182060186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45991.478182060186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45991.478182060186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45991.478182060186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45991.478182060186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45991.478182060186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45991.478182060186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45991.478182060186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45991.478182060186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45991.478182060186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45991.478182060186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45991.478182060186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45991.478182060186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45991.478182060186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45991.478182060186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45991.478182060186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45991.478182060186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45991.478182060186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45991.478182060186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45991.478182060186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45991.478182060186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45991.478182060186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45991.478182060186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45991.478182060186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45991.478182060186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45991.478182060186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45991.478182060186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45991.478182060186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45991.478182060186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45991.478182060186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45991.478182060186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45991.478182060186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45991.478182060186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45991.478182060186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45991.478182060186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45991.478182060186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45991.478182060186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45991.478182060186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45991.478182060186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45991.478182060186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45991.478182060186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45991.478182060186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45991.478182060186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45991.478182060186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45991.478182060186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45991.478182060186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45991.478182060186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45991.478182060186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45991.478182060186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45991.478182060186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45991.478182060186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45991.478182060186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ref="G160:G223" ca="1" si="3">IFERROR(NOW()-F160,"-")</f>
        <v>45991.478182060186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45991.478182060186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45991.478182060186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45991.478182060186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45991.478182060186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45991.478182060186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45991.478182060186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45991.478182060186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45991.478182060186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45991.478182060186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45991.478182060186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45991.478182060186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45991.478182060186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45991.478182060186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45991.478182060186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45991.478182060186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45991.478182060186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45991.478182060186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45991.478182060186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45991.478182060186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45991.478182060186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45991.478182060186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45991.478182060186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45991.478182060186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45991.478182060186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45991.478182060186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45991.478182060186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45991.478182060186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45991.478182060186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45991.478182060186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45991.478182060186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45991.478182060186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45991.478182060186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45991.478182060186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45991.478182060186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45991.478182060186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45991.478182060186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45991.478182060186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45991.478182060186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45991.478182060186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45991.478182060186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45991.478182060186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45991.478182060186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45991.478182060186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45991.478182060186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45991.478182060186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45991.478182060186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45991.478182060186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45991.478182060186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45991.478182060186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45991.478182060186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45991.478182060186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45991.478182060186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45991.478182060186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45991.478182060186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45991.478182060186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45991.478182060186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45991.478182060186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45991.478182060186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45991.478182060186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45991.478182060186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45991.478182060186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45991.478182060186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45991.478182060186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ref="G224:G287" ca="1" si="4">IFERROR(NOW()-F224,"-")</f>
        <v>45991.478182060186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45991.478182060186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45991.478182060186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45991.478182060186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45991.478182060186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45991.478182060186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45991.478182060186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45991.478182060186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45991.478182060186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45991.478182060186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45991.478182060186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45991.478182060186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45991.478182060186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45991.478182060186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45991.478182060186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45991.478182060186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45991.478182060186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45991.478182060186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45991.478182060186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45991.478182060186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45991.478182060186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45991.478182060186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45991.478182060186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45991.478182060186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45991.478182060186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45991.478182060186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45991.478182060186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45991.478182060186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45991.478182060186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45991.478182060186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45991.478182060186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45991.478182060186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45991.478182060186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45991.478182060186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45991.478182060186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45991.478182060186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45991.478182060186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45991.478182060186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45991.478182060186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45991.478182060186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45991.478182060186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45991.478182060186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45991.478182060186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45991.478182060186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45991.478182060186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45991.478182060186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45991.478182060186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45991.478182060186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45991.478182060186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45991.478182060186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45991.478182060186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45991.478182060186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45991.478182060186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45991.478182060186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45991.478182060186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45991.478182060186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45991.478182060186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45991.478182060186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45991.478182060186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45991.478182060186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45991.478182060186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45991.478182060186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45991.478182060186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45991.478182060186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ref="G288:G351" ca="1" si="5">IFERROR(NOW()-F288,"-")</f>
        <v>45991.478182060186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45991.478182060186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45991.478182060186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45991.478182060186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45991.478182060186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45991.478182060186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45991.478182060186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45991.478182060186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45991.478182060186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45991.478182060186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45991.478182060186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45991.478182060186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45991.478182060186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45991.478182060186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45991.478182060186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45991.478182060186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45991.478182060186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45991.478182060186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45991.478182060186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45991.478182060186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45991.478182060186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45991.478182060186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45991.478182060186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45991.478182060186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45991.478182060186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45991.478182060186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45991.478182060186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45991.478182060186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45991.478182060186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45991.478182060186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45991.478182060186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45991.478182060186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45991.478182060186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45991.478182060186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45991.478182060186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45991.478182060186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45991.478182060186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45991.478182060186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45991.478182060186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45991.478182060186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45991.478182060186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45991.478182060186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45991.478182060186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45991.478182060186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45991.478182060186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45991.478182060186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45991.478182060186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45991.478182060186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45991.478182060186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45991.478182060186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45991.478182060186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45991.478182060186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45991.478182060186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45991.478182060186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45991.478182060186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45991.478182060186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45991.478182060186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45991.478182060186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45991.478182060186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45991.478182060186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45991.478182060186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45991.478182060186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45991.478182060186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45991.478182060186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ref="G352:G415" ca="1" si="6">IFERROR(NOW()-F352,"-")</f>
        <v>45991.478182060186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45991.478182060186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45991.478182060186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45991.478182060186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45991.478182060186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45991.478182060186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45991.478182060186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45991.478182060186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45991.478182060186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45991.478182060186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45991.478182060186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45991.478182060186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45991.478182060186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45991.478182060186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45991.478182060186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45991.478182060186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45991.478182060186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45991.478182060186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45991.478182060186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45991.478182060186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45991.478182060186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45991.478182060186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45991.478182060186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45991.478182060186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45991.478182060186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45991.478182060186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45991.478182060186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45991.478182060186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45991.478182060186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45991.478182060186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45991.478182060186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45991.478182060186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45991.478182060186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45991.478182060186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45991.478182060186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45991.478182060186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45991.478182060186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45991.478182060186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45991.478182060186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45991.478182060186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45991.478182060186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45991.478182060186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45991.478182060186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45991.478182060186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45991.478182060186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45991.478182060186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45991.478182060186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45991.478182060186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45991.478182060186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45991.478182060186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45991.478182060186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45991.478182060186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45991.478182060186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45991.478182060186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45991.478182060186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45991.478182060186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45991.478182060186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45991.478182060186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45991.478182060186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45991.478182060186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45991.478182060186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45991.478182060186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45991.478182060186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45991.478182060186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ref="G416:G479" ca="1" si="7">IFERROR(NOW()-F416,"-")</f>
        <v>45991.478182060186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45991.478182060186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45991.478182060186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45991.478182060186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45991.478182060186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45991.478182060186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45991.478182060186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45991.478182060186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45991.478182060186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45991.478182060186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45991.478182060186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45991.478182060186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45991.478182060186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45991.478182060186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45991.478182060186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45991.478182060186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45991.478182060186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45991.478182060186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45991.478182060186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45991.478182060186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45991.478182060186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45991.478182060186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45991.478182060186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45991.478182060186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45991.478182060186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45991.478182060186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45991.478182060186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45991.478182060186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45991.478182060186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45991.478182060186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45991.478182060186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45991.478182060186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45991.478182060186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45991.478182060186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45991.478182060186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45991.478182060186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45991.478182060186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45991.478182060186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45991.478182060186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45991.478182060186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45991.478182060186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45991.478182060186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45991.478182060186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45991.478182060186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45991.478182060186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45991.478182060186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45991.478182060186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45991.478182060186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45991.478182060186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45991.478182060186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45991.478182060186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45991.478182060186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45991.478182060186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45991.478182060186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45991.478182060186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45991.478182060186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45991.478182060186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45991.478182060186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45991.478182060186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45991.478182060186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45991.478182060186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45991.478182060186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45991.478182060186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45991.478182060186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ref="G480:G543" ca="1" si="8">IFERROR(NOW()-F480,"-")</f>
        <v>45991.478182060186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45991.478182060186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45991.478182060186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45991.478182060186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45991.478182060186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45991.478182060186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45991.478182060186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45991.478182060186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45991.478182060186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45991.478182060186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45991.478182060186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45991.478182060186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45991.478182060186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45991.478182060186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45991.478182060186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45991.478182060186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45991.478182060186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45991.478182060186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45991.478182060186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45991.478182060186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45991.478182060186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45991.478182060186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45991.478182060186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45991.478182060186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45991.478182060186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45991.478182060186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45991.478182060186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45991.478182060186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45991.478182060186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45991.478182060186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45991.478182060186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45991.478182060186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45991.478182060186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45991.478182060186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45991.478182060186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45991.478182060186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45991.478182060186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45991.478182060186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45991.478182060186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45991.478182060186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45991.478182060186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45991.478182060186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45991.478182060186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45991.478182060186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45991.478182060186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45991.478182060186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45991.478182060186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45991.478182060186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45991.478182060186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45991.478182060186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45991.478182060186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45991.478182060186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45991.478182060186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45991.478182060186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45991.478182060186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45991.478182060186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45991.478182060186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45991.478182060186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45991.478182060186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45991.478182060186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45991.478182060186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45991.478182060186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45991.478182060186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45991.478182060186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ref="G544:G607" ca="1" si="9">IFERROR(NOW()-F544,"-")</f>
        <v>45991.478182060186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45991.478182060186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45991.478182060186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45991.478182060186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45991.478182060186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45991.478182060186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45991.478182060186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45991.478182060186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45991.478182060186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45991.478182060186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45991.478182060186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45991.478182060186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45991.478182060186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45991.478182060186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45991.478182060186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45991.478182060186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45991.478182060186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45991.478182060186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45991.478182060186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45991.478182060186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45991.478182060186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45991.478182060186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45991.478182060186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45991.478182060186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45991.478182060186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45991.478182060186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45991.478182060186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45991.478182060186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45991.478182060186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45991.478182060186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45991.478182060186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45991.478182060186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45991.478182060186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45991.478182060186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45991.478182060186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45991.478182060186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45991.478182060186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45991.478182060186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45991.478182060186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45991.478182060186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45991.478182060186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45991.478182060186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45991.478182060186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45991.478182060186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45991.478182060186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45991.478182060186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45991.478182060186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45991.478182060186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45991.478182060186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45991.478182060186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45991.478182060186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45991.478182060186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45991.478182060186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45991.478182060186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45991.478182060186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45991.478182060186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45991.478182060186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45991.478182060186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45991.478182060186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45991.478182060186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45991.478182060186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45991.478182060186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45991.478182060186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45991.478182060186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ref="G608:G671" ca="1" si="10">IFERROR(NOW()-F608,"-")</f>
        <v>45991.478182060186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45991.478182060186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45991.478182060186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45991.478182060186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45991.478182060186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45991.478182060186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45991.478182060186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45991.478182060186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45991.478182060186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45991.478182060186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45991.478182060186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45991.478182060186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45991.478182060186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45991.478182060186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45991.478182060186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45991.478182060186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45991.478182060186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45991.478182060186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45991.478182060186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45991.478182060186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45991.478182060186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45991.478182060186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45991.478182060186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45991.478182060186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45991.478182060186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45991.478182060186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45991.478182060186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45991.478182060186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45991.478182060186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45991.478182060186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45991.478182060186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45991.478182060186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45991.478182060186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45991.478182060186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45991.478182060186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45991.478182060186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45991.478182060186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45991.478182060186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45991.478182060186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45991.478182060186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45991.478182060186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45991.478182060186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45991.478182060186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45991.478182060186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45991.478182060186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45991.478182060186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45991.478182060186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45991.478182060186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45991.478182060186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45991.478182060186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45991.478182060186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45991.478182060186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45991.478182060186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45991.478182060186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45991.478182060186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45991.478182060186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45991.478182060186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45991.478182060186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45991.478182060186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45991.478182060186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45991.478182060186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45991.478182060186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45991.478182060186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45991.478182060186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ref="G672:G735" ca="1" si="11">IFERROR(NOW()-F672,"-")</f>
        <v>45991.478182060186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45991.478182060186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45991.478182060186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45991.478182060186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45991.478182060186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45991.478182060186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45991.478182060186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45991.478182060186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45991.478182060186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45991.478182060186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45991.478182060186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45991.478182060186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45991.478182060186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45991.478182060186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45991.478182060186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45991.478182060186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45991.478182060186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45991.478182060186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45991.478182060186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45991.478182060186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45991.478182060186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45991.478182060186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45991.478182060186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45991.478182060186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45991.478182060186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45991.478182060186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45991.478182060186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45991.478182060186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45991.478182060186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45991.478182060186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45991.478182060186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45991.478182060186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45991.478182060186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45991.478182060186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45991.478182060186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45991.478182060186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45991.478182060186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45991.478182060186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45991.478182060186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45991.478182060186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45991.478182060186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45991.478182060186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45991.478182060186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45991.478182060186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45991.478182060186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45991.478182060186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45991.478182060186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45991.478182060186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45991.478182060186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45991.478182060186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45991.478182060186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45991.478182060186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45991.478182060186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45991.478182060186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45991.478182060186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45991.478182060186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45991.478182060186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45991.478182060186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45991.478182060186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45991.478182060186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45991.478182060186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45991.478182060186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45991.478182060186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45991.478182060186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ref="G736:G799" ca="1" si="12">IFERROR(NOW()-F736,"-")</f>
        <v>45991.478182060186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45991.478182060186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45991.478182060186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45991.478182060186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45991.478182060186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45991.478182060186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45991.478182060186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45991.478182060186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45991.478182060186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45991.478182060186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45991.478182060186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45991.478182060186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45991.478182060186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45991.478182060186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45991.478182060186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45991.478182060186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45991.478182060186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45991.478182060186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45991.478182060186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45991.478182060186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45991.478182060186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45991.478182060186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45991.478182060186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45991.478182060186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45991.478182060186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45991.478182060186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45991.478182060186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45991.478182060186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45991.478182060186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45991.478182060186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45991.478182060186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45991.478182060186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45991.478182060186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45991.478182060186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45991.478182060186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45991.478182060186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45991.478182060186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45991.478182060186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45991.478182060186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45991.478182060186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45991.478182060186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45991.478182060186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45991.478182060186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45991.478182060186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45991.478182060186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45991.478182060186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45991.478182060186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45991.478182060186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45991.478182060186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45991.478182060186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45991.478182060186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45991.478182060186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45991.478182060186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45991.478182060186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45991.478182060186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45991.478182060186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45991.478182060186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45991.478182060186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45991.478182060186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45991.478182060186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45991.478182060186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45991.478182060186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45991.478182060186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45991.478182060186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ref="G800:G863" ca="1" si="13">IFERROR(NOW()-F800,"-")</f>
        <v>45991.478182060186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45991.478182060186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45991.478182060186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45991.478182060186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45991.478182060186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45991.478182060186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45991.478182060186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45991.478182060186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45991.478182060186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45991.478182060186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45991.478182060186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45991.478182060186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45991.478182060186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45991.478182060186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45991.478182060186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45991.478182060186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45991.478182060186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45991.478182060186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45991.478182060186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45991.478182060186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45991.478182060186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45991.478182060186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45991.478182060186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45991.478182060186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45991.478182060186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45991.478182060186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45991.478182060186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45991.478182060186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45991.478182060186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45991.478182060186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45991.478182060186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45991.478182060186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45991.478182060186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45991.478182060186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45991.478182060186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45991.478182060186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45991.478182060186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45991.478182060186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45991.478182060186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45991.478182060186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45991.478182060186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45991.478182060186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45991.478182060186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45991.478182060186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45991.478182060186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45991.478182060186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45991.478182060186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45991.478182060186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45991.478182060186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45991.478182060186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45991.478182060186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45991.478182060186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45991.478182060186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45991.478182060186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45991.478182060186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45991.478182060186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45991.478182060186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45991.478182060186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45991.478182060186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45991.478182060186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45991.478182060186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45991.478182060186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45991.478182060186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45991.478182060186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ref="G864:G927" ca="1" si="14">IFERROR(NOW()-F864,"-")</f>
        <v>45991.478182060186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45991.478182060186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45991.478182060186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45991.478182060186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45991.478182060186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45991.478182060186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45991.478182060186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45991.478182060186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45991.478182060186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45991.478182060186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45991.478182060186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45991.478182060186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45991.478182060186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45991.478182060186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45991.478182060186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45991.478182060186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45991.478182060186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45991.478182060186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45991.478182060186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45991.478182060186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45991.478182060186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45991.478182060186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45991.478182060186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45991.478182060186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45991.478182060186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45991.478182060186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45991.478182060186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45991.478182060186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45991.478182060186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45991.478182060186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45991.478182060186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45991.478182060186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45991.478182060186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45991.478182060186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45991.478182060186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45991.478182060186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45991.478182060186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45991.478182060186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45991.478182060186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45991.478182060186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45991.478182060186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45991.478182060186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45991.478182060186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45991.478182060186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45991.478182060186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45991.478182060186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45991.478182060186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45991.478182060186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45991.478182060186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45991.478182060186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45991.478182060186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45991.478182060186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45991.478182060186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45991.478182060186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45991.478182060186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45991.478182060186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45991.478182060186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45991.478182060186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45991.478182060186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45991.478182060186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45991.478182060186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45991.478182060186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45991.478182060186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45991.478182060186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ref="G928:G942" ca="1" si="15">IFERROR(NOW()-F928,"-")</f>
        <v>45991.478182060186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45991.478182060186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45991.478182060186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45991.478182060186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45991.478182060186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45991.478182060186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45991.478182060186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45991.478182060186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45991.478182060186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45991.478182060186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45991.478182060186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45991.478182060186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45991.478182060186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45991.478182060186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45991.478182060186</v>
      </c>
      <c r="H942" s="22"/>
      <c r="I942" s="19" t="str">
        <f>IFERROR(VLOOKUP(D942,DB!A:F,6,0),"")</f>
        <v/>
      </c>
      <c r="J942" s="18" t="str">
        <f>IFERROR(VLOOKUP(D942,DB!A:G,7,0),"")</f>
        <v/>
      </c>
      <c r="K942" s="42"/>
      <c r="L942" s="23" t="str">
        <f>IFERROR(VLOOKUP(D942,DB!A:I,9,0),"")</f>
        <v/>
      </c>
    </row>
  </sheetData>
  <dataValidations count="2">
    <dataValidation allowBlank="1" showInputMessage="1" showErrorMessage="1" sqref="E1" xr:uid="{5914219A-CB83-432D-936A-CC0CB6F3982A}"/>
    <dataValidation type="list" allowBlank="1" showInputMessage="1" showErrorMessage="1" sqref="E2:E9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287.99746446758945</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34034</v>
      </c>
      <c r="E3" s="91" t="s">
        <v>39106</v>
      </c>
      <c r="F3" s="92"/>
      <c r="G3" s="93">
        <f t="shared" ref="G3:G38" ca="1" si="0">IFERROR(NOW()-F3,"")</f>
        <v>45991.478182060186</v>
      </c>
      <c r="H3" s="92">
        <v>45991.375057870369</v>
      </c>
      <c r="I3" s="110" t="str">
        <f>IFERROR(VLOOKUP(D3,DB!A:F,6,0),"")</f>
        <v>SCECO</v>
      </c>
      <c r="J3" s="110" t="str">
        <f>IFERROR(VLOOKUP(D3,DB!A:G,7,0),"")</f>
        <v>Dead</v>
      </c>
      <c r="K3" s="94" t="s">
        <v>39197</v>
      </c>
      <c r="L3" s="88" t="str">
        <f>IFERROR(VLOOKUP(D3,DB!A:I,9,0),"")</f>
        <v>Latis</v>
      </c>
    </row>
    <row r="4" spans="1:16" ht="15" customHeight="1">
      <c r="A4" s="110" t="s">
        <v>39198</v>
      </c>
      <c r="B4" s="110" t="str">
        <f>IFERROR(VLOOKUP(D4,DB!A:K,11,0),"")</f>
        <v>R4</v>
      </c>
      <c r="C4" s="90">
        <v>2</v>
      </c>
      <c r="D4" s="88" t="s">
        <v>35247</v>
      </c>
      <c r="E4" s="91" t="s">
        <v>39106</v>
      </c>
      <c r="F4" s="92">
        <v>45991.394317129627</v>
      </c>
      <c r="G4" s="93">
        <f t="shared" ca="1" si="0"/>
        <v>8.3864930558775086E-2</v>
      </c>
      <c r="H4" s="92">
        <v>45991.383368055554</v>
      </c>
      <c r="I4" s="110" t="str">
        <f>IFERROR(VLOOKUP(D4,DB!A:F,6,0),"")</f>
        <v>SCECO</v>
      </c>
      <c r="J4" s="110" t="str">
        <f>IFERROR(VLOOKUP(D4,DB!A:G,7,0),"")</f>
        <v>Dead</v>
      </c>
      <c r="K4" s="94" t="s">
        <v>39199</v>
      </c>
      <c r="L4" s="88" t="str">
        <f>IFERROR(VLOOKUP(D4,DB!A:I,9,0),"")</f>
        <v>Latis</v>
      </c>
    </row>
    <row r="5" spans="1:16" ht="15" customHeight="1">
      <c r="A5" s="110"/>
      <c r="B5" s="110" t="str">
        <f>IFERROR(VLOOKUP(D5,DB!A:K,11,0),"")</f>
        <v/>
      </c>
      <c r="C5" s="90"/>
      <c r="D5" s="88"/>
      <c r="E5" s="91"/>
      <c r="F5" s="92"/>
      <c r="G5" s="93">
        <f t="shared" ca="1" si="0"/>
        <v>45991.478182060186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45991.478182060186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45991.478182060186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45991.478182060186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45991.478182060186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45991.478182060186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45991.478182060186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45991.478182060186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45991.478182060186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45991.478182060186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45991.478182060186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45991.478182060186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45991.478182060186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45991.478182060186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45991.478182060186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45991.478182060186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45991.478182060186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45991.478182060186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45991.478182060186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45991.478182060186</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45991.478182060186</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45991.478182060186</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45991.478182060186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45991.478182060186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45991.478182060186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45991.478182060186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45991.478182060186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45991.478182060186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45991.478182060186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45991.478182060186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45991.478182060186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45991.478182060186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45991.478182060186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45991.478182060186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ref="G39:G102" ca="1" si="1">IFERROR(NOW()-F39,"")</f>
        <v>45991.478182060186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45991.478182060186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45991.478182060186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45991.478182060186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45991.478182060186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45991.478182060186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45991.478182060186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45991.478182060186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45991.478182060186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45991.478182060186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45991.478182060186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45991.478182060186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45991.478182060186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45991.478182060186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45991.478182060186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45991.478182060186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45991.478182060186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45991.478182060186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45991.478182060186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45991.478182060186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45991.478182060186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45991.478182060186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45991.478182060186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45991.478182060186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45991.478182060186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45991.478182060186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45991.478182060186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45991.478182060186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45991.478182060186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45991.478182060186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45991.478182060186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45991.478182060186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45991.478182060186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45991.478182060186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45991.478182060186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45991.478182060186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45991.478182060186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45991.478182060186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45991.478182060186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45991.478182060186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45991.478182060186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45991.478182060186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45991.478182060186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45991.478182060186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45991.478182060186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45991.478182060186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45991.478182060186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45991.478182060186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45991.478182060186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45991.478182060186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45991.478182060186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45991.478182060186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45991.478182060186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45991.478182060186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45991.478182060186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45991.478182060186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45991.478182060186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45991.478182060186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45991.478182060186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45991.478182060186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45991.478182060186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45991.478182060186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45991.478182060186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45991.478182060186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ref="G103:G166" ca="1" si="2">IFERROR(NOW()-F103,"")</f>
        <v>45991.478182060186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45991.478182060186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45991.478182060186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45991.478182060186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45991.478182060186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45991.478182060186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45991.478182060186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45991.478182060186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45991.478182060186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45991.478182060186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45991.478182060186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45991.478182060186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45991.478182060186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45991.478182060186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45991.478182060186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45991.478182060186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45991.478182060186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45991.478182060186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45991.478182060186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45991.478182060186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45991.478182060186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45991.478182060186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45991.478182060186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45991.478182060186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45991.478182060186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45991.478182060186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45991.478182060186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45991.478182060186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45991.478182060186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45991.478182060186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45991.478182060186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45991.478182060186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45991.478182060186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45991.478182060186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45991.478182060186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45991.478182060186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45991.478182060186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45991.478182060186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45991.478182060186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45991.478182060186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45991.478182060186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45991.478182060186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45991.478182060186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45991.478182060186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45991.478182060186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45991.478182060186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45991.478182060186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45991.478182060186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45991.478182060186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45991.478182060186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45991.478182060186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45991.478182060186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45991.478182060186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45991.478182060186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45991.478182060186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45991.478182060186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45991.478182060186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45991.478182060186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45991.478182060186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45991.478182060186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45991.478182060186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45991.478182060186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45991.478182060186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45991.478182060186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ref="G167:G230" ca="1" si="3">IFERROR(NOW()-F167,"")</f>
        <v>45991.478182060186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45991.478182060186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45991.478182060186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45991.478182060186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45991.478182060186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45991.478182060186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45991.478182060186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45991.478182060186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45991.478182060186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45991.478182060186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45991.478182060186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45991.478182060186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45991.478182060186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45991.478182060186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45991.478182060186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45991.478182060186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45991.478182060186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45991.478182060186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45991.478182060186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45991.478182060186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45991.478182060186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45991.478182060186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45991.478182060186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45991.478182060186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45991.478182060186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45991.478182060186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45991.478182060186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45991.478182060186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45991.478182060186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45991.478182060186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45991.478182060186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45991.478182060186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45991.478182060186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45991.478182060186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45991.478182060186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45991.478182060186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45991.478182060186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45991.478182060186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45991.478182060186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45991.478182060186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45991.478182060186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45991.478182060186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45991.478182060186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45991.478182060186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45991.478182060186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45991.478182060186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45991.478182060186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45991.478182060186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45991.478182060186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45991.478182060186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45991.478182060186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45991.478182060186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45991.478182060186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45991.478182060186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45991.478182060186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45991.478182060186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45991.478182060186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45991.478182060186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45991.478182060186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45991.478182060186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45991.478182060186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45991.478182060186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45991.478182060186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45991.478182060186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ref="G231:G276" ca="1" si="4">IFERROR(NOW()-F231,"")</f>
        <v>45991.478182060186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45991.478182060186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45991.478182060186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45991.478182060186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45991.478182060186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45991.478182060186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45991.478182060186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45991.478182060186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45991.478182060186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45991.478182060186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45991.478182060186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45991.478182060186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45991.478182060186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45991.478182060186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45991.478182060186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45991.478182060186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45991.478182060186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45991.478182060186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45991.478182060186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45991.478182060186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45991.478182060186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45991.478182060186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45991.478182060186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45991.478182060186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45991.478182060186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45991.478182060186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45991.478182060186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45991.478182060186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45991.478182060186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45991.478182060186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45991.478182060186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45991.478182060186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45991.478182060186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45991.478182060186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45991.478182060186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45991.478182060186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45991.478182060186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45991.478182060186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45991.478182060186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45991.478182060186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45991.478182060186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45991.478182060186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45991.478182060186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45991.478182060186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45991.478182060186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45991.478182060186</v>
      </c>
      <c r="H276" s="92"/>
      <c r="I276" s="110" t="str">
        <f>IFERROR(VLOOKUP(D276,DB!A:F,6,0),"")</f>
        <v/>
      </c>
      <c r="J276" s="110" t="str">
        <f>IFERROR(VLOOKUP(D276,DB!A:G,7,0),"")</f>
        <v/>
      </c>
      <c r="K276" s="94"/>
      <c r="L276" s="88" t="str">
        <f>IFERROR(VLOOKUP(D276,DB!A:I,9,0),"")</f>
        <v/>
      </c>
    </row>
  </sheetData>
  <dataValidations count="2">
    <dataValidation allowBlank="1" showInputMessage="1" showErrorMessage="1" sqref="E1" xr:uid="{A4F81451-56CC-4543-9497-104C4E44EE4B}"/>
    <dataValidation type="list" allowBlank="1" showInputMessage="1" showErrorMessage="1" sqref="E2:E2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1"/>
  <sheetViews>
    <sheetView workbookViewId="0">
      <selection activeCell="D8" sqref="D8"/>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39200</v>
      </c>
      <c r="B2" s="37" t="str">
        <f>IFERROR(VLOOKUP(D2,DB!A:K,11,0),"")</f>
        <v>R5</v>
      </c>
      <c r="C2" s="37">
        <v>3</v>
      </c>
      <c r="D2" s="103" t="s">
        <v>36085</v>
      </c>
      <c r="E2" s="37" t="s">
        <v>39106</v>
      </c>
      <c r="F2" s="38">
        <v>45891.832060185188</v>
      </c>
      <c r="G2" s="105">
        <f ca="1">IFERROR(NOW()-F2,"")</f>
        <v>99.646121874997334</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39185</v>
      </c>
      <c r="F3" s="38">
        <v>45926.188877314817</v>
      </c>
      <c r="G3" s="105">
        <f t="shared" ref="G3" ca="1" si="0">IFERROR(NOW()-F3,"")</f>
        <v>65.289304745369009</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39185</v>
      </c>
      <c r="F4" s="107">
        <v>45948.661111111112</v>
      </c>
      <c r="G4" s="108">
        <f t="shared" ref="G4" ca="1" si="1">IFERROR(NOW()-F4,"")</f>
        <v>42.817070949073241</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10.104883449072076</v>
      </c>
      <c r="H5" s="136">
        <v>45981.360798611109</v>
      </c>
      <c r="I5" s="106" t="str">
        <f>IFERROR(VLOOKUP(D5,DB!A:F,6,0),"")</f>
        <v>SCECO</v>
      </c>
      <c r="J5" s="106" t="str">
        <f>IFERROR(VLOOKUP(D5,DB!A:G,7,0),"")</f>
        <v>Dead</v>
      </c>
      <c r="K5" s="106" t="s">
        <v>39207</v>
      </c>
      <c r="L5" s="106" t="str">
        <f>IFERROR(VLOOKUP(D5,DB!A:I,9,0),"")</f>
        <v>Latis</v>
      </c>
    </row>
    <row r="6" spans="1:13" ht="30.75">
      <c r="A6" s="37" t="s">
        <v>39208</v>
      </c>
      <c r="B6" s="37" t="str">
        <f>IFERROR(VLOOKUP(D6,DB!A:K,11,0),"")</f>
        <v>R5</v>
      </c>
      <c r="C6" s="37">
        <v>1</v>
      </c>
      <c r="D6" s="106" t="s">
        <v>32138</v>
      </c>
      <c r="E6" s="37" t="s">
        <v>39106</v>
      </c>
      <c r="F6" s="38">
        <v>45990.979907407411</v>
      </c>
      <c r="G6" s="135">
        <f ca="1">IFERROR(NOW()-F6,"")</f>
        <v>0.49827465277485317</v>
      </c>
      <c r="H6" s="38">
        <v>45990.988067129627</v>
      </c>
      <c r="I6" s="37" t="str">
        <f>IFERROR(VLOOKUP(D6,DB!A:F,6,0),"")</f>
        <v>SCECO</v>
      </c>
      <c r="J6" s="37" t="str">
        <f>IFERROR(VLOOKUP(D6,DB!A:G,7,0),"")</f>
        <v>Dead</v>
      </c>
      <c r="K6" s="37" t="s">
        <v>39209</v>
      </c>
      <c r="L6" s="37" t="str">
        <f>IFERROR(VLOOKUP(D6,DB!A:I,9,0),"")</f>
        <v>Latis</v>
      </c>
    </row>
    <row r="7" spans="1:13">
      <c r="A7" s="37" t="s">
        <v>39210</v>
      </c>
      <c r="B7" s="37" t="str">
        <f>IFERROR(VLOOKUP(D7,DB!A:K,11,0),"")</f>
        <v>R5</v>
      </c>
      <c r="C7" s="37">
        <v>1</v>
      </c>
      <c r="D7" s="106" t="s">
        <v>33534</v>
      </c>
      <c r="E7" s="37" t="s">
        <v>39106</v>
      </c>
      <c r="F7" s="38">
        <v>45991.455370370371</v>
      </c>
      <c r="G7" s="135">
        <f ca="1">IFERROR(NOW()-F7,"")</f>
        <v>2.2811689814261626E-2</v>
      </c>
      <c r="H7" s="38">
        <v>45991.449444444443</v>
      </c>
      <c r="I7" s="37" t="str">
        <f>IFERROR(VLOOKUP(D7,DB!A:F,6,0),"")</f>
        <v>SCECO</v>
      </c>
      <c r="J7" s="37" t="str">
        <f>IFERROR(VLOOKUP(D7,DB!A:G,7,0),"")</f>
        <v>In progress</v>
      </c>
      <c r="K7" s="37" t="s">
        <v>39211</v>
      </c>
      <c r="L7" s="37" t="str">
        <f>IFERROR(VLOOKUP(D7,DB!A:I,9,0),"")</f>
        <v>Latis</v>
      </c>
    </row>
    <row r="8" spans="1:13">
      <c r="A8" s="37"/>
      <c r="B8" s="37" t="str">
        <f>IFERROR(VLOOKUP(D8,DB!A:K,11,0),"")</f>
        <v/>
      </c>
      <c r="C8" s="37"/>
      <c r="D8" s="106"/>
      <c r="E8" s="37"/>
      <c r="F8" s="38"/>
      <c r="G8" s="135">
        <f ca="1">IFERROR(NOW()-F8,"")</f>
        <v>45991.478182060186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45991.478182060186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45991.478182060186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45991.478182060186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45991.478182060186</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5">
        <f ca="1">IFERROR(NOW()-F13,"")</f>
        <v>45991.478182060186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45991.478182060186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45991.478182060186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45991.478182060186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45991.478182060186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45991.478182060186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45991.478182060186</v>
      </c>
      <c r="H19" s="38"/>
      <c r="I19" s="37" t="str">
        <f>IFERROR(VLOOKUP(D19,DB!A:F,6,0),"")</f>
        <v/>
      </c>
      <c r="J19" s="37" t="str">
        <f>IFERROR(VLOOKUP(D19,DB!A:G,7,0),"")</f>
        <v/>
      </c>
      <c r="K19" s="37"/>
      <c r="L19" s="37" t="str">
        <f>IFERROR(VLOOKUP(D19,DB!A:I,9,0),"")</f>
        <v/>
      </c>
    </row>
    <row r="20" spans="1:12">
      <c r="A20" s="37"/>
      <c r="B20" s="153" t="str">
        <f>IFERROR(VLOOKUP(D20,DB!A:K,11,0),"")</f>
        <v/>
      </c>
      <c r="C20" s="37"/>
      <c r="D20" s="37"/>
      <c r="E20" s="37"/>
      <c r="F20" s="38"/>
      <c r="G20" s="105">
        <f ca="1">IFERROR(NOW()-F20,"")</f>
        <v>45991.478182060186</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05">
        <f ca="1">IFERROR(NOW()-F21,"")</f>
        <v>45991.478182060186</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05">
        <f ca="1">IFERROR(NOW()-F22,"")</f>
        <v>45991.478182060186</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05">
        <f ca="1">IFERROR(NOW()-F23,"")</f>
        <v>45991.478182060186</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05">
        <f ca="1">IFERROR(NOW()-F24,"")</f>
        <v>45991.478182060186</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05">
        <f ca="1">IFERROR(NOW()-F25,"")</f>
        <v>45991.478182060186</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05">
        <f ca="1">IFERROR(NOW()-F26,"")</f>
        <v>45991.478182060186</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05">
        <f ca="1">IFERROR(NOW()-F27,"")</f>
        <v>45991.478182060186</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05">
        <f ca="1">IFERROR(NOW()-F28,"")</f>
        <v>45991.478182060186</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ca="1">IFERROR(NOW()-F29,"")</f>
        <v>45991.478182060186</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ca="1">IFERROR(NOW()-F30,"")</f>
        <v>45991.478182060186</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ca="1">IFERROR(NOW()-F31,"")</f>
        <v>45991.478182060186</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ca="1">IFERROR(NOW()-F32,"")</f>
        <v>45991.478182060186</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ca="1">IFERROR(NOW()-F33,"")</f>
        <v>45991.478182060186</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ca="1">IFERROR(NOW()-F34,"")</f>
        <v>45991.478182060186</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ca="1">IFERROR(NOW()-F35,"")</f>
        <v>45991.478182060186</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ca="1">IFERROR(NOW()-F36,"")</f>
        <v>45991.478182060186</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ca="1">IFERROR(NOW()-F37,"")</f>
        <v>45991.478182060186</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ca="1">IFERROR(NOW()-F38,"")</f>
        <v>45991.478182060186</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ca="1">IFERROR(NOW()-F39,"")</f>
        <v>45991.478182060186</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ca="1">IFERROR(NOW()-F40,"")</f>
        <v>45991.478182060186</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ca="1">IFERROR(NOW()-F41,"")</f>
        <v>45991.478182060186</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ca="1">IFERROR(NOW()-F42,"")</f>
        <v>45991.478182060186</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ca="1">IFERROR(NOW()-F43,"")</f>
        <v>45991.478182060186</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ca="1">IFERROR(NOW()-F44,"")</f>
        <v>45991.478182060186</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ca="1">IFERROR(NOW()-F45,"")</f>
        <v>45991.478182060186</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ca="1">IFERROR(NOW()-F46,"")</f>
        <v>45991.478182060186</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ca="1">IFERROR(NOW()-F47,"")</f>
        <v>45991.478182060186</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ca="1">IFERROR(NOW()-F48,"")</f>
        <v>45991.478182060186</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ca="1">IFERROR(NOW()-F49,"")</f>
        <v>45991.478182060186</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ca="1">IFERROR(NOW()-F50,"")</f>
        <v>45991.478182060186</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ca="1">IFERROR(NOW()-F51,"")</f>
        <v>45991.478182060186</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ca="1">IFERROR(NOW()-F52,"")</f>
        <v>45991.478182060186</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ca="1">IFERROR(NOW()-F53,"")</f>
        <v>45991.478182060186</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ca="1">IFERROR(NOW()-F54,"")</f>
        <v>45991.478182060186</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ca="1">IFERROR(NOW()-F55,"")</f>
        <v>45991.478182060186</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ca="1">IFERROR(NOW()-F56,"")</f>
        <v>45991.478182060186</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ca="1">IFERROR(NOW()-F57,"")</f>
        <v>45991.478182060186</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ca="1">IFERROR(NOW()-F58,"")</f>
        <v>45991.478182060186</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ca="1">IFERROR(NOW()-F59,"")</f>
        <v>45991.478182060186</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ca="1">IFERROR(NOW()-F60,"")</f>
        <v>45991.478182060186</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ca="1">IFERROR(NOW()-F61,"")</f>
        <v>45991.478182060186</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ca="1">IFERROR(NOW()-F62,"")</f>
        <v>45991.478182060186</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ca="1">IFERROR(NOW()-F63,"")</f>
        <v>45991.478182060186</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ca="1">IFERROR(NOW()-F64,"")</f>
        <v>45991.478182060186</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ca="1">IFERROR(NOW()-F65,"")</f>
        <v>45991.478182060186</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ca="1">IFERROR(NOW()-F66,"")</f>
        <v>45991.478182060186</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ca="1">IFERROR(NOW()-F67,"")</f>
        <v>45991.478182060186</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ca="1">IFERROR(NOW()-F68,"")</f>
        <v>45991.478182060186</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ca="1">IFERROR(NOW()-F69,"")</f>
        <v>45991.478182060186</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ca="1">IFERROR(NOW()-F70,"")</f>
        <v>45991.478182060186</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ca="1">IFERROR(NOW()-F71,"")</f>
        <v>45991.478182060186</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ca="1">IFERROR(NOW()-F72,"")</f>
        <v>45991.478182060186</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ca="1">IFERROR(NOW()-F73,"")</f>
        <v>45991.478182060186</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ca="1">IFERROR(NOW()-F74,"")</f>
        <v>45991.478182060186</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ca="1">IFERROR(NOW()-F75,"")</f>
        <v>45991.478182060186</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ca="1">IFERROR(NOW()-F76,"")</f>
        <v>45991.478182060186</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ca="1">IFERROR(NOW()-F77,"")</f>
        <v>45991.478182060186</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ca="1">IFERROR(NOW()-F78,"")</f>
        <v>45991.478182060186</v>
      </c>
      <c r="H78" s="38"/>
      <c r="I78" s="153" t="str">
        <f>IFERROR(VLOOKUP(D78,DB!A:F,6,0),"")</f>
        <v/>
      </c>
      <c r="J78" s="153" t="str">
        <f>IFERROR(VLOOKUP(D78,DB!A:G,7,0),"")</f>
        <v/>
      </c>
      <c r="K78" s="37"/>
      <c r="L78" s="153" t="str">
        <f>IFERROR(VLOOKUP(D78,DB!A:I,9,0),"")</f>
        <v/>
      </c>
    </row>
    <row r="79" spans="1:12">
      <c r="A79" s="37"/>
      <c r="B79" s="153" t="str">
        <f>IFERROR(VLOOKUP(D79,DB!A:K,11,0),"")</f>
        <v/>
      </c>
      <c r="C79" s="37"/>
      <c r="D79" s="37"/>
      <c r="E79" s="37"/>
      <c r="F79" s="38"/>
      <c r="G79" s="135">
        <f ca="1">IFERROR(NOW()-F79,"")</f>
        <v>45991.478182060186</v>
      </c>
      <c r="H79" s="38"/>
      <c r="I79" s="153" t="str">
        <f>IFERROR(VLOOKUP(D79,DB!A:F,6,0),"")</f>
        <v/>
      </c>
      <c r="J79" s="153" t="str">
        <f>IFERROR(VLOOKUP(D79,DB!A:G,7,0),"")</f>
        <v/>
      </c>
      <c r="K79" s="37"/>
      <c r="L79" s="153" t="str">
        <f>IFERROR(VLOOKUP(D79,DB!A:I,9,0),"")</f>
        <v/>
      </c>
    </row>
    <row r="80" spans="1:12">
      <c r="A80" s="37"/>
      <c r="B80" s="153" t="str">
        <f>IFERROR(VLOOKUP(D80,DB!A:K,11,0),"")</f>
        <v/>
      </c>
      <c r="C80" s="37"/>
      <c r="D80" s="37"/>
      <c r="E80" s="37"/>
      <c r="F80" s="38"/>
      <c r="G80" s="135">
        <f ca="1">IFERROR(NOW()-F80,"")</f>
        <v>45991.478182060186</v>
      </c>
      <c r="H80" s="38"/>
      <c r="I80" s="153" t="str">
        <f>IFERROR(VLOOKUP(D80,DB!A:F,6,0),"")</f>
        <v/>
      </c>
      <c r="J80" s="153" t="str">
        <f>IFERROR(VLOOKUP(D80,DB!A:G,7,0),"")</f>
        <v/>
      </c>
      <c r="K80" s="37"/>
      <c r="L80" s="153" t="str">
        <f>IFERROR(VLOOKUP(D80,DB!A:I,9,0),"")</f>
        <v/>
      </c>
    </row>
    <row r="81" spans="1:12">
      <c r="A81" s="154"/>
      <c r="B81" s="155" t="str">
        <f>IFERROR(VLOOKUP(D81,DB!A:K,11,0),"")</f>
        <v/>
      </c>
      <c r="C81" s="154"/>
      <c r="D81" s="154"/>
      <c r="E81" s="154"/>
      <c r="F81" s="156"/>
      <c r="G81" s="157">
        <f ca="1">IFERROR(NOW()-F81,"")</f>
        <v>45991.478182060186</v>
      </c>
      <c r="H81" s="156"/>
      <c r="I81" s="155" t="str">
        <f>IFERROR(VLOOKUP(D81,DB!A:F,6,0),"")</f>
        <v/>
      </c>
      <c r="J81" s="155" t="str">
        <f>IFERROR(VLOOKUP(D81,DB!A:G,7,0),"")</f>
        <v/>
      </c>
      <c r="K81" s="154"/>
      <c r="L81" s="155" t="str">
        <f>IFERROR(VLOOKUP(D81,DB!A:I,9,0),"")</f>
        <v/>
      </c>
    </row>
  </sheetData>
  <dataValidations count="2">
    <dataValidation allowBlank="1" showInputMessage="1" showErrorMessage="1" sqref="E1" xr:uid="{920C6338-E771-4DAE-8C89-92A9093EA4DE}"/>
    <dataValidation type="list" allowBlank="1" showInputMessage="1" showErrorMessage="1" sqref="E2:E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33803</v>
      </c>
      <c r="E2" s="106" t="s">
        <v>39106</v>
      </c>
      <c r="F2" s="121"/>
      <c r="G2" s="72">
        <f ca="1">IFERROR(NOW()-F2,"-")</f>
        <v>45991.478182060186</v>
      </c>
      <c r="H2" s="121">
        <v>45991.296655092592</v>
      </c>
      <c r="I2" s="119" t="str">
        <f>IFERROR(VLOOKUP(D2,DB!A:F,6,0),"")</f>
        <v>Generator-SG</v>
      </c>
      <c r="J2" s="119" t="str">
        <f>IFERROR(VLOOKUP(D2,DB!A:G,7,0),"")</f>
        <v>Dead</v>
      </c>
      <c r="K2" s="122" t="s">
        <v>39213</v>
      </c>
      <c r="L2" s="137" t="str">
        <f>IFERROR(VLOOKUP(D2,DB!A:I,9,0),"")</f>
        <v>Latis</v>
      </c>
    </row>
    <row r="3" spans="1:16382" ht="31.5" customHeight="1">
      <c r="A3" s="118"/>
      <c r="B3" s="119" t="str">
        <f>IFERROR(VLOOKUP(D3,DB!A:K,11,0),"")</f>
        <v/>
      </c>
      <c r="C3" s="120"/>
      <c r="D3" s="119"/>
      <c r="E3" s="106"/>
      <c r="F3" s="121"/>
      <c r="G3" s="72">
        <f ca="1">IFERROR(NOW()-F3,"-")</f>
        <v>45991.478182060186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45991.478182060186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45991.478182060186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45991.478182060186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45991.478182060186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45991.478182060186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45991.478182060186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45991.478182060186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45991.478182060186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45991.478182060186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45991.478182060186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45991.478182060186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45991.478182060186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45991.478182060186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45991.478182060186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45991.478182060186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45991.478182060186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45991.478182060186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45991.478182060186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45991.478182060186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45991.478182060186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45991.478182060186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45991.478182060186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45991.478182060186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45991.478182060186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45991.478182060186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45991.478182060186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45991.478182060186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45991.478182060186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45991.478182060186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45991.478182060186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45991.478182060186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45991.478182060186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45991.478182060186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45991.478182060186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45991.478182060186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45991.478182060186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45991.478182060186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45991.478182060186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45991.478182060186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45991.478182060186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45991.478182060186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45991.478182060186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45991.478182060186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45991.478182060186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45991.478182060186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45991.478182060186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45991.478182060186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45991.478182060186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45991.478182060186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45991.478182060186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45991.478182060186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45991.478182060186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45991.478182060186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45991.478182060186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45991.478182060186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45991.478182060186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45991.478182060186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45991.478182060186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45991.478182060186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45991.478182060186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45991.478182060186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45991.478182060186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45991.478182060186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45991.478182060186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45991.478182060186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45991.478182060186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45991.478182060186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45991.478182060186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45991.478182060186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45991.478182060186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45991.478182060186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45991.478182060186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45991.478182060186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45991.478182060186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45991.478182060186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45991.478182060186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45991.478182060186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45991.478182060186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45991.478182060186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45991.478182060186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45991.478182060186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45991.478182060186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45991.478182060186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45991.478182060186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45991.478182060186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45991.478182060186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45991.478182060186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45991.478182060186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45991.478182060186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45991.478182060186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45991.478182060186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45991.478182060186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45991.478182060186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45991.478182060186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45991.478182060186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45991.478182060186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45991.478182060186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45991.478182060186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45991.478182060186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45991.478182060186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45991.478182060186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45991.478182060186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45991.478182060186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45991.478182060186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45991.478182060186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45991.478182060186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45991.478182060186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45991.478182060186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45991.478182060186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45991.478182060186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45991.478182060186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45991.478182060186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45991.478182060186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45991.478182060186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45991.478182060186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45991.478182060186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45991.478182060186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45991.478182060186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45991.478182060186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45991.478182060186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45991.478182060186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45991.478182060186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45991.478182060186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45991.478182060186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45991.478182060186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45991.478182060186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45991.478182060186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45991.478182060186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45991.478182060186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45991.478182060186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45991.478182060186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45991.478182060186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45991.478182060186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45991.478182060186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45991.478182060186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45991.478182060186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45991.478182060186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45991.478182060186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45991.478182060186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45991.478182060186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45991.478182060186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45991.478182060186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45991.478182060186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45991.478182060186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45991.478182060186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45991.478182060186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45991.478182060186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45991.478182060186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45991.478182060186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45991.478182060186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45991.478182060186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45991.478182060186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45991.478182060186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45991.478182060186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45991.478182060186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45991.478182060186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45991.478182060186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45991.478182060186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45991.478182060186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45991.478182060186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45991.478182060186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45991.478182060186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45991.478182060186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45991.478182060186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45991.478182060186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45991.478182060186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45991.478182060186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45991.478182060186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45991.478182060186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45991.478182060186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45991.478182060186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45991.478182060186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45991.478182060186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45991.478182060186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45991.478182060186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45991.478182060186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45991.478182060186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45991.478182060186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45991.478182060186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45991.478182060186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45991.478182060186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45991.478182060186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45991.478182060186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45991.478182060186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45991.478182060186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45991.478182060186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45991.478182060186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45991.478182060186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45991.478182060186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45991.478182060186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45991.478182060186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45991.478182060186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45991.478182060186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45991.478182060186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45991.478182060186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45991.478182060186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45991.478182060186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45991.478182060186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45991.478182060186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45991.478182060186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45991.478182060186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45991.478182060186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45991.478182060186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45991.478182060186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45991.478182060186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45991.478182060186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45991.478182060186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45991.478182060186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45991.478182060186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45991.478182060186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45991.478182060186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45991.478182060186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45991.478182060186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45991.478182060186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45991.478182060186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45991.478182060186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45991.478182060186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45991.478182060186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45991.478182060186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45991.478182060186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45991.478182060186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45991.478182060186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45991.478182060186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45991.478182060186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45991.478182060186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45991.478182060186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45991.478182060186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45991.478182060186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45991.478182060186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45991.478182060186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45991.478182060186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45991.478182060186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45991.478182060186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45991.478182060186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45991.478182060186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45991.478182060186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45991.478182060186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45991.478182060186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45991.478182060186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45991.478182060186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45991.478182060186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45991.478182060186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45991.478182060186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45991.478182060186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45991.478182060186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45991.478182060186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45991.478182060186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45991.478182060186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45991.478182060186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45991.478182060186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45991.478182060186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45991.478182060186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45991.478182060186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45991.478182060186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45991.478182060186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45991.478182060186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45991.478182060186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45991.478182060186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45991.478182060186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45991.478182060186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45991.478182060186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45991.478182060186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45991.478182060186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45991.478182060186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45991.478182060186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45991.478182060186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45991.478182060186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45991.478182060186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45991.478182060186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45991.478182060186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45991.478182060186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45991.478182060186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45991.478182060186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45991.478182060186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45991.478182060186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45991.478182060186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45991.478182060186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45991.478182060186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45991.478182060186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45991.478182060186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45991.478182060186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45991.478182060186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45991.478182060186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45991.478182060186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45991.478182060186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45991.478182060186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45991.478182060186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45991.478182060186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45991.478182060186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45991.478182060186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45991.478182060186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45991.478182060186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45991.478182060186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45991.478182060186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45991.478182060186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45991.478182060186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45991.478182060186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45991.478182060186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45991.478182060186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45991.478182060186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45991.478182060186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45991.478182060186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45991.478182060186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45991.478182060186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45991.478182060186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45991.478182060186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45991.478182060186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45991.478182060186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45991.478182060186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45991.478182060186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45991.478182060186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45991.478182060186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45991.478182060186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45991.478182060186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45991.478182060186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45991.478182060186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45991.478182060186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45991.478182060186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45991.478182060186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45991.478182060186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45991.478182060186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45991.478182060186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45991.478182060186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45991.478182060186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45991.478182060186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45991.478182060186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45991.478182060186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45991.478182060186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45991.478182060186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45991.478182060186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45991.478182060186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45991.478182060186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45991.478182060186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45991.478182060186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45991.478182060186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45991.478182060186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45991.478182060186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45991.478182060186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45991.478182060186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45991.478182060186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45991.478182060186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45991.478182060186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45991.478182060186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45991.478182060186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45991.478182060186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45991.478182060186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45991.478182060186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45991.478182060186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45991.478182060186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45991.478182060186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45991.478182060186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45991.478182060186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45991.478182060186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45991.478182060186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45991.478182060186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45991.478182060186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45991.478182060186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45991.478182060186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45991.478182060186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45991.478182060186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45991.478182060186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45991.478182060186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45991.478182060186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45991.478182060186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45991.478182060186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45991.478182060186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45991.478182060186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45991.478182060186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45991.478182060186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45991.478182060186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45991.478182060186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45991.478182060186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45991.478182060186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45991.478182060186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45991.478182060186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45991.478182060186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45991.478182060186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45991.478182060186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45991.478182060186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45991.478182060186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45991.478182060186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45991.478182060186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45991.478182060186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45991.478182060186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45991.478182060186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45991.478182060186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45991.478182060186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45991.478182060186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45991.478182060186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45991.478182060186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45991.478182060186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45991.478182060186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45991.478182060186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45991.478182060186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45991.478182060186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45991.478182060186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45991.478182060186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45991.478182060186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45991.478182060186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45991.478182060186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45991.478182060186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45991.478182060186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45991.478182060186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45991.478182060186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45991.478182060186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45991.478182060186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45991.478182060186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45991.478182060186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45991.478182060186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45991.478182060186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45991.478182060186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45991.478182060186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45991.478182060186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45991.478182060186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45991.478182060186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45991.478182060186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45991.478182060186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45991.478182060186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45991.478182060186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45991.478182060186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45991.478182060186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45991.478182060186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45991.478182060186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45991.478182060186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45991.478182060186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45991.478182060186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45991.478182060186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45991.478182060186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45991.478182060186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45991.478182060186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45991.478182060186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45991.478182060186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45991.478182060186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45991.478182060186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45991.478182060186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45991.478182060186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45991.478182060186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45991.478182060186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45991.478182060186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45991.478182060186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45991.478182060186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45991.478182060186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45991.478182060186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45991.478182060186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45991.478182060186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45991.478182060186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45991.478182060186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45991.478182060186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45991.478182060186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45991.478182060186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45991.478182060186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45991.478182060186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45991.478182060186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45991.478182060186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45991.478182060186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45991.478182060186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45991.478182060186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45991.478182060186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45991.478182060186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45991.478182060186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45991.478182060186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45991.478182060186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45991.478182060186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45991.478182060186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45991.478182060186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45991.478182060186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45991.478182060186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45991.478182060186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45991.478182060186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45991.478182060186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45991.478182060186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45991.478182060186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45991.478182060186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45991.478182060186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45991.478182060186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45991.478182060186</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45991.478182060186</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45991.478182060186</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45991.478182060186</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45991.478182060186</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45991.478182060186</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45991.478182060186</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2025-11-30T08:29:04Z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